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blough/Desktop/"/>
    </mc:Choice>
  </mc:AlternateContent>
  <xr:revisionPtr revIDLastSave="0" documentId="13_ncr:1_{A48A64F7-917C-B64C-BC2A-EA38F669301D}" xr6:coauthVersionLast="43" xr6:coauthVersionMax="43" xr10:uidLastSave="{00000000-0000-0000-0000-000000000000}"/>
  <bookViews>
    <workbookView xWindow="0" yWindow="460" windowWidth="51200" windowHeight="26740" activeTab="1" xr2:uid="{00000000-000D-0000-FFFF-FFFF00000000}"/>
  </bookViews>
  <sheets>
    <sheet name="X3 Rev 5_19" sheetId="1" r:id="rId1"/>
    <sheet name="Program Risk Log" sheetId="2" r:id="rId2"/>
    <sheet name="Closed risks" sheetId="3" r:id="rId3"/>
    <sheet name="Grading Criteria" sheetId="4" r:id="rId4"/>
  </sheets>
  <definedNames>
    <definedName name="Risk_database">'Program Risk Log'!$A$3:$I$44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3" l="1"/>
  <c r="I4" i="3"/>
  <c r="F4" i="3"/>
  <c r="L99" i="2"/>
  <c r="I99" i="2"/>
  <c r="F99" i="2"/>
  <c r="L98" i="2"/>
  <c r="I98" i="2"/>
  <c r="F98" i="2"/>
  <c r="L97" i="2"/>
  <c r="I97" i="2"/>
  <c r="F97" i="2"/>
  <c r="L96" i="2"/>
  <c r="I96" i="2"/>
  <c r="F96" i="2"/>
  <c r="L95" i="2"/>
  <c r="I95" i="2"/>
  <c r="F95" i="2"/>
  <c r="L94" i="2"/>
  <c r="I94" i="2"/>
  <c r="F94" i="2"/>
  <c r="L93" i="2"/>
  <c r="I93" i="2"/>
  <c r="F93" i="2"/>
  <c r="L92" i="2"/>
  <c r="I92" i="2"/>
  <c r="F92" i="2"/>
  <c r="L91" i="2"/>
  <c r="I91" i="2"/>
  <c r="F91" i="2"/>
  <c r="L90" i="2"/>
  <c r="I90" i="2"/>
  <c r="F90" i="2"/>
  <c r="L89" i="2"/>
  <c r="I89" i="2"/>
  <c r="F89" i="2"/>
  <c r="L88" i="2"/>
  <c r="I88" i="2"/>
  <c r="F88" i="2"/>
  <c r="L87" i="2"/>
  <c r="I87" i="2"/>
  <c r="F87" i="2"/>
  <c r="L86" i="2"/>
  <c r="I86" i="2"/>
  <c r="F86" i="2"/>
  <c r="L85" i="2"/>
  <c r="I85" i="2"/>
  <c r="F85" i="2"/>
  <c r="L84" i="2"/>
  <c r="I84" i="2"/>
  <c r="F84" i="2"/>
  <c r="L83" i="2"/>
  <c r="I83" i="2"/>
  <c r="F83" i="2"/>
  <c r="L82" i="2"/>
  <c r="I82" i="2"/>
  <c r="F82" i="2"/>
  <c r="L81" i="2"/>
  <c r="I81" i="2"/>
  <c r="F81" i="2"/>
  <c r="L80" i="2"/>
  <c r="I80" i="2"/>
  <c r="F80" i="2"/>
  <c r="L79" i="2"/>
  <c r="I79" i="2"/>
  <c r="F79" i="2"/>
  <c r="L78" i="2"/>
  <c r="I78" i="2"/>
  <c r="F78" i="2"/>
  <c r="L77" i="2"/>
  <c r="I77" i="2"/>
  <c r="F77" i="2"/>
  <c r="L76" i="2"/>
  <c r="I76" i="2"/>
  <c r="F76" i="2"/>
  <c r="L75" i="2"/>
  <c r="I75" i="2"/>
  <c r="F75" i="2"/>
  <c r="L74" i="2"/>
  <c r="I74" i="2"/>
  <c r="F74" i="2"/>
  <c r="L73" i="2"/>
  <c r="I73" i="2"/>
  <c r="F73" i="2"/>
  <c r="L72" i="2"/>
  <c r="I72" i="2"/>
  <c r="F72" i="2"/>
  <c r="L71" i="2"/>
  <c r="I71" i="2"/>
  <c r="F71" i="2"/>
  <c r="L70" i="2"/>
  <c r="I70" i="2"/>
  <c r="F70" i="2"/>
  <c r="L69" i="2"/>
  <c r="I69" i="2"/>
  <c r="F69" i="2"/>
  <c r="L68" i="2"/>
  <c r="I68" i="2"/>
  <c r="F68" i="2"/>
  <c r="L67" i="2"/>
  <c r="I67" i="2"/>
  <c r="F67" i="2"/>
  <c r="L66" i="2"/>
  <c r="I66" i="2"/>
  <c r="F66" i="2"/>
  <c r="L65" i="2"/>
  <c r="I65" i="2"/>
  <c r="F65" i="2"/>
  <c r="L64" i="2"/>
  <c r="I64" i="2"/>
  <c r="F64" i="2"/>
  <c r="L63" i="2"/>
  <c r="I63" i="2"/>
  <c r="F63" i="2"/>
  <c r="L62" i="2"/>
  <c r="I62" i="2"/>
  <c r="F62" i="2"/>
  <c r="L61" i="2"/>
  <c r="I61" i="2"/>
  <c r="F61" i="2"/>
  <c r="L60" i="2"/>
  <c r="I60" i="2"/>
  <c r="F60" i="2"/>
  <c r="L59" i="2"/>
  <c r="I59" i="2"/>
  <c r="F59" i="2"/>
  <c r="L58" i="2"/>
  <c r="I58" i="2"/>
  <c r="F58" i="2"/>
  <c r="L57" i="2"/>
  <c r="I57" i="2"/>
  <c r="F57" i="2"/>
  <c r="L56" i="2"/>
  <c r="I56" i="2"/>
  <c r="F56" i="2"/>
  <c r="L55" i="2"/>
  <c r="I55" i="2"/>
  <c r="F55" i="2"/>
  <c r="L54" i="2"/>
  <c r="I54" i="2"/>
  <c r="F54" i="2"/>
  <c r="L53" i="2"/>
  <c r="I53" i="2"/>
  <c r="F53" i="2"/>
  <c r="L52" i="2"/>
  <c r="I52" i="2"/>
  <c r="F52" i="2"/>
  <c r="L51" i="2"/>
  <c r="I51" i="2"/>
  <c r="F51" i="2"/>
  <c r="L50" i="2"/>
  <c r="I50" i="2"/>
  <c r="F50" i="2"/>
  <c r="L49" i="2"/>
  <c r="I49" i="2"/>
  <c r="F49" i="2"/>
  <c r="L48" i="2"/>
  <c r="I48" i="2"/>
  <c r="F48" i="2"/>
  <c r="L47" i="2"/>
  <c r="I47" i="2"/>
  <c r="F47" i="2"/>
  <c r="L46" i="2"/>
  <c r="I46" i="2"/>
  <c r="F46" i="2"/>
  <c r="L45" i="2"/>
  <c r="I45" i="2"/>
  <c r="F45" i="2"/>
  <c r="L44" i="2"/>
  <c r="I44" i="2"/>
  <c r="F44" i="2"/>
  <c r="L43" i="2"/>
  <c r="I43" i="2"/>
  <c r="F43" i="2"/>
  <c r="L42" i="2"/>
  <c r="I42" i="2"/>
  <c r="F42" i="2"/>
  <c r="L41" i="2"/>
  <c r="I41" i="2"/>
  <c r="F41" i="2"/>
  <c r="L40" i="2"/>
  <c r="I40" i="2"/>
  <c r="F40" i="2"/>
  <c r="L39" i="2"/>
  <c r="I39" i="2"/>
  <c r="F39" i="2"/>
  <c r="L38" i="2"/>
  <c r="I38" i="2"/>
  <c r="F38" i="2"/>
  <c r="L37" i="2"/>
  <c r="I37" i="2"/>
  <c r="F37" i="2"/>
  <c r="L36" i="2"/>
  <c r="I36" i="2"/>
  <c r="F36" i="2"/>
  <c r="L35" i="2"/>
  <c r="I35" i="2"/>
  <c r="F35" i="2"/>
  <c r="L34" i="2"/>
  <c r="I34" i="2"/>
  <c r="F34" i="2"/>
  <c r="L33" i="2"/>
  <c r="I33" i="2"/>
  <c r="F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L21" i="2"/>
  <c r="I21" i="2"/>
  <c r="F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L12" i="2"/>
  <c r="I12" i="2"/>
  <c r="F12" i="2"/>
  <c r="L11" i="2"/>
  <c r="I11" i="2"/>
  <c r="F11" i="2"/>
  <c r="L10" i="2"/>
  <c r="I10" i="2"/>
  <c r="F10" i="2"/>
  <c r="L9" i="2"/>
  <c r="I9" i="2"/>
  <c r="F9" i="2"/>
  <c r="L8" i="2"/>
  <c r="I8" i="2"/>
  <c r="F8" i="2"/>
  <c r="L7" i="2"/>
  <c r="I7" i="2"/>
  <c r="F7" i="2"/>
  <c r="L6" i="2"/>
  <c r="I6" i="2"/>
  <c r="F6" i="2"/>
  <c r="F5" i="2"/>
  <c r="L4" i="2"/>
  <c r="I4" i="2"/>
  <c r="F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10"/>
            <color rgb="FF000000"/>
            <rFont val="Arial"/>
          </rPr>
          <t>If [realized risk] because [trigger] then [impact]</t>
        </r>
      </text>
    </comment>
    <comment ref="D3" authorId="0" shapeId="0" xr:uid="{00000000-0006-0000-0100-000002000000}">
      <text>
        <r>
          <rPr>
            <sz val="10"/>
            <color rgb="FF000000"/>
            <rFont val="Arial"/>
          </rPr>
          <t>Low to high</t>
        </r>
      </text>
    </comment>
    <comment ref="E3" authorId="0" shapeId="0" xr:uid="{00000000-0006-0000-0100-000003000000}">
      <text>
        <r>
          <rPr>
            <sz val="10"/>
            <color rgb="FF000000"/>
            <rFont val="Arial"/>
          </rPr>
          <t xml:space="preserve">Low to high
</t>
        </r>
      </text>
    </comment>
    <comment ref="H3" authorId="0" shapeId="0" xr:uid="{00000000-0006-0000-0100-000004000000}">
      <text>
        <r>
          <rPr>
            <sz val="10"/>
            <color rgb="FF000000"/>
            <rFont val="Arial"/>
          </rPr>
          <t>1 = sufficient control;
5 = no control</t>
        </r>
      </text>
    </comment>
    <comment ref="K3" authorId="0" shapeId="0" xr:uid="{00000000-0006-0000-0100-000005000000}">
      <text>
        <r>
          <rPr>
            <sz val="10"/>
            <color rgb="FF000000"/>
            <rFont val="Arial"/>
          </rPr>
          <t>scale of 1 (very effective) to 5 (minimal effectiveness)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200-000001000000}">
      <text>
        <r>
          <rPr>
            <sz val="10"/>
            <color rgb="FF000000"/>
            <rFont val="Arial"/>
          </rPr>
          <t>If [realized risk] because [trigger] then [impact]</t>
        </r>
      </text>
    </comment>
    <comment ref="D3" authorId="0" shapeId="0" xr:uid="{00000000-0006-0000-0200-000002000000}">
      <text>
        <r>
          <rPr>
            <sz val="10"/>
            <color rgb="FF000000"/>
            <rFont val="Arial"/>
          </rPr>
          <t>Low to high</t>
        </r>
      </text>
    </comment>
    <comment ref="E3" authorId="0" shapeId="0" xr:uid="{00000000-0006-0000-0200-000003000000}">
      <text>
        <r>
          <rPr>
            <sz val="10"/>
            <color rgb="FF000000"/>
            <rFont val="Arial"/>
          </rPr>
          <t xml:space="preserve">Low to high
</t>
        </r>
      </text>
    </comment>
    <comment ref="H3" authorId="0" shapeId="0" xr:uid="{00000000-0006-0000-0200-000004000000}">
      <text>
        <r>
          <rPr>
            <sz val="10"/>
            <color rgb="FF000000"/>
            <rFont val="Arial"/>
          </rPr>
          <t>1 = sufficient control;
5 = no control</t>
        </r>
      </text>
    </comment>
    <comment ref="K3" authorId="0" shapeId="0" xr:uid="{00000000-0006-0000-0200-000005000000}">
      <text>
        <r>
          <rPr>
            <sz val="10"/>
            <color rgb="FF000000"/>
            <rFont val="Arial"/>
          </rPr>
          <t>scale of 1 (very effective) to 5 (minimal effectiveness)</t>
        </r>
      </text>
    </comment>
  </commentList>
</comments>
</file>

<file path=xl/sharedStrings.xml><?xml version="1.0" encoding="utf-8"?>
<sst xmlns="http://schemas.openxmlformats.org/spreadsheetml/2006/main" count="147" uniqueCount="108">
  <si>
    <t>MOVE CLOSED RISKS INTO THIS TAB</t>
  </si>
  <si>
    <t>GEMMA Program Risk Register C-GPM-001</t>
  </si>
  <si>
    <t>Part I.  Risk Identification</t>
  </si>
  <si>
    <t>Part II. Risk Analysis for Existing Controls</t>
  </si>
  <si>
    <t>Part III.  Risk Response</t>
  </si>
  <si>
    <t>Name</t>
  </si>
  <si>
    <t>Program Risk Category</t>
  </si>
  <si>
    <t>Risk Description
(ignoring controls)</t>
  </si>
  <si>
    <t>Impact 
1-5 
(ignoring
controls)</t>
  </si>
  <si>
    <t>Likelihood 1-5
(ignoring
controls)</t>
  </si>
  <si>
    <r>
      <t xml:space="preserve">Total Risk Score         </t>
    </r>
    <r>
      <rPr>
        <b/>
        <sz val="10"/>
        <color rgb="FF339966"/>
        <rFont val="Arial"/>
        <family val="2"/>
      </rPr>
      <t>Low = 1 - 8</t>
    </r>
    <r>
      <rPr>
        <b/>
        <sz val="10"/>
        <rFont val="Arial"/>
        <family val="2"/>
      </rPr>
      <t xml:space="preserve">          </t>
    </r>
    <r>
      <rPr>
        <b/>
        <sz val="10"/>
        <color rgb="FFFFFF00"/>
        <rFont val="Arial"/>
        <family val="2"/>
      </rPr>
      <t>Med = 9 - 16</t>
    </r>
    <r>
      <rPr>
        <b/>
        <sz val="10"/>
        <rFont val="Arial"/>
        <family val="2"/>
      </rPr>
      <t xml:space="preserve">       </t>
    </r>
    <r>
      <rPr>
        <b/>
        <sz val="10"/>
        <color rgb="FFFF0000"/>
        <rFont val="Arial"/>
        <family val="2"/>
      </rPr>
      <t>High = 17 - 25</t>
    </r>
  </si>
  <si>
    <t>What Controls (if any) are currently in place?</t>
  </si>
  <si>
    <t>Control Effectiveness    1-5</t>
  </si>
  <si>
    <r>
      <t xml:space="preserve">Residual Risk Score
</t>
    </r>
    <r>
      <rPr>
        <b/>
        <sz val="10"/>
        <color rgb="FF339966"/>
        <rFont val="Arial"/>
        <family val="2"/>
      </rPr>
      <t xml:space="preserve">Low = 1 - 8
</t>
    </r>
    <r>
      <rPr>
        <b/>
        <sz val="10"/>
        <color rgb="FFFFFF00"/>
        <rFont val="Arial"/>
        <family val="2"/>
      </rPr>
      <t xml:space="preserve">Med = 9 - 16
</t>
    </r>
    <r>
      <rPr>
        <b/>
        <sz val="10"/>
        <color rgb="FFFF0000"/>
        <rFont val="Arial"/>
        <family val="2"/>
      </rPr>
      <t>High = 17 - 25</t>
    </r>
  </si>
  <si>
    <t>Control or Risk Mitigation
Strategy</t>
  </si>
  <si>
    <t>Control effectiveness based on mitigation strategy                 1-5</t>
  </si>
  <si>
    <r>
      <t xml:space="preserve">Residual Mitigated Risk         </t>
    </r>
    <r>
      <rPr>
        <b/>
        <sz val="10"/>
        <color rgb="FF339966"/>
        <rFont val="Arial"/>
        <family val="2"/>
      </rPr>
      <t>Low = 1 - 8</t>
    </r>
    <r>
      <rPr>
        <b/>
        <sz val="10"/>
        <rFont val="Arial"/>
        <family val="2"/>
      </rPr>
      <t xml:space="preserve">          </t>
    </r>
    <r>
      <rPr>
        <b/>
        <sz val="10"/>
        <color rgb="FFFFFF00"/>
        <rFont val="Arial"/>
        <family val="2"/>
      </rPr>
      <t>Med = 9 - 16</t>
    </r>
    <r>
      <rPr>
        <b/>
        <sz val="10"/>
        <rFont val="Arial"/>
        <family val="2"/>
      </rPr>
      <t xml:space="preserve">       </t>
    </r>
    <r>
      <rPr>
        <b/>
        <sz val="10"/>
        <color rgb="FFFF0000"/>
        <rFont val="Arial"/>
        <family val="2"/>
      </rPr>
      <t>High = 17 - 25</t>
    </r>
  </si>
  <si>
    <t>Contingency Plan</t>
  </si>
  <si>
    <t>Cost of contingency plan</t>
  </si>
  <si>
    <t>Owner</t>
  </si>
  <si>
    <t>Review Due Date</t>
  </si>
  <si>
    <t>Status</t>
  </si>
  <si>
    <t>Program/Project Resources</t>
  </si>
  <si>
    <t>Schedule</t>
  </si>
  <si>
    <t xml:space="preserve"> Unable or delay in hiring the specialized resources when needed because there is a shortage of qualified people, the program delivery could be negatively affected.</t>
  </si>
  <si>
    <r>
      <t xml:space="preserve">Total Risk Score         </t>
    </r>
    <r>
      <rPr>
        <b/>
        <sz val="10"/>
        <color rgb="FF339966"/>
        <rFont val="Arial"/>
        <family val="2"/>
      </rPr>
      <t>Low = 1 - 8</t>
    </r>
    <r>
      <rPr>
        <b/>
        <sz val="10"/>
        <rFont val="Arial"/>
        <family val="2"/>
      </rPr>
      <t xml:space="preserve">          </t>
    </r>
    <r>
      <rPr>
        <b/>
        <sz val="10"/>
        <color rgb="FFFFFF00"/>
        <rFont val="Arial"/>
        <family val="2"/>
      </rPr>
      <t>Med = 9 - 16</t>
    </r>
    <r>
      <rPr>
        <b/>
        <sz val="10"/>
        <rFont val="Arial"/>
        <family val="2"/>
      </rPr>
      <t xml:space="preserve">       </t>
    </r>
    <r>
      <rPr>
        <b/>
        <sz val="10"/>
        <color rgb="FFFF0000"/>
        <rFont val="Arial"/>
        <family val="2"/>
      </rPr>
      <t>High = 17 - 25</t>
    </r>
  </si>
  <si>
    <t>NOTE: Each project owns customizing this worksheet to criteria that makes sense for their project.</t>
  </si>
  <si>
    <r>
      <t xml:space="preserve">Residual Risk Score
</t>
    </r>
    <r>
      <rPr>
        <b/>
        <sz val="10"/>
        <color rgb="FF339966"/>
        <rFont val="Arial"/>
        <family val="2"/>
      </rPr>
      <t xml:space="preserve">Low = 1 - 8
</t>
    </r>
    <r>
      <rPr>
        <b/>
        <sz val="10"/>
        <color rgb="FFFFFF00"/>
        <rFont val="Arial"/>
        <family val="2"/>
      </rPr>
      <t xml:space="preserve">Med = 9 - 16
</t>
    </r>
    <r>
      <rPr>
        <b/>
        <sz val="10"/>
        <color rgb="FFFF0000"/>
        <rFont val="Arial"/>
        <family val="2"/>
      </rPr>
      <t>High = 17 - 25</t>
    </r>
  </si>
  <si>
    <t>Impact - Scale</t>
  </si>
  <si>
    <r>
      <t xml:space="preserve">Residual Mitigated Risk         </t>
    </r>
    <r>
      <rPr>
        <b/>
        <sz val="10"/>
        <color rgb="FF339966"/>
        <rFont val="Arial"/>
        <family val="2"/>
      </rPr>
      <t>Low = 1 - 8</t>
    </r>
    <r>
      <rPr>
        <b/>
        <sz val="10"/>
        <rFont val="Arial"/>
        <family val="2"/>
      </rPr>
      <t xml:space="preserve">          </t>
    </r>
    <r>
      <rPr>
        <b/>
        <sz val="10"/>
        <color rgb="FFFFFF00"/>
        <rFont val="Arial"/>
        <family val="2"/>
      </rPr>
      <t>Med = 9 - 16</t>
    </r>
    <r>
      <rPr>
        <b/>
        <sz val="10"/>
        <rFont val="Arial"/>
        <family val="2"/>
      </rPr>
      <t xml:space="preserve">       </t>
    </r>
    <r>
      <rPr>
        <b/>
        <sz val="10"/>
        <color rgb="FFFF0000"/>
        <rFont val="Arial"/>
        <family val="2"/>
      </rPr>
      <t>High = 17 - 25</t>
    </r>
  </si>
  <si>
    <t>Program Costs</t>
  </si>
  <si>
    <t>Impact Criteria</t>
  </si>
  <si>
    <t>Cost</t>
  </si>
  <si>
    <t>If the funding does not cover the costs then current program scope will need to change</t>
  </si>
  <si>
    <t>None</t>
  </si>
  <si>
    <t>Technology Risk</t>
  </si>
  <si>
    <t>Known technology</t>
  </si>
  <si>
    <t>Known technical foundation</t>
  </si>
  <si>
    <t>State of the art technology</t>
  </si>
  <si>
    <t>Resource Competency / availability</t>
  </si>
  <si>
    <t>Increase M&amp;O staff time on Gemma</t>
  </si>
  <si>
    <t>Competency in-house</t>
  </si>
  <si>
    <t>Some in-house / some known external</t>
  </si>
  <si>
    <t>Minimal to no in-house knowledge</t>
  </si>
  <si>
    <t>Strategic / Telescope interruption or Competitive Disadvantage</t>
  </si>
  <si>
    <t>Rebudgeting eliminating activites and or capabilities</t>
  </si>
  <si>
    <t>Low Severity
(Manual process could recover)</t>
  </si>
  <si>
    <t xml:space="preserve">Medium Severity </t>
  </si>
  <si>
    <t>High Severity or Business Stop</t>
  </si>
  <si>
    <t>Schedule well understood</t>
  </si>
  <si>
    <t>Schedule has some unknowns</t>
  </si>
  <si>
    <t>Schedule is not well understood</t>
  </si>
  <si>
    <t>Financial loss</t>
  </si>
  <si>
    <t xml:space="preserve"> &lt;=$250K</t>
  </si>
  <si>
    <t>$250k - $5M</t>
  </si>
  <si>
    <t>&gt;=$5M</t>
  </si>
  <si>
    <t>Scope</t>
  </si>
  <si>
    <t>Scope well understood; no change requests submitted</t>
  </si>
  <si>
    <t>Scope gaps exist in non-critical areas.  Some change requests submitted or expected</t>
  </si>
  <si>
    <t>N/A</t>
  </si>
  <si>
    <t>Scope not well defined.  Change requests inevitable</t>
  </si>
  <si>
    <t>Likelihood - Scale</t>
  </si>
  <si>
    <t xml:space="preserve">1) Work with PM to reorder team member's tasks to maintain critical path, 2) reduce </t>
  </si>
  <si>
    <t>Shift under utilized resources from other projects.  Rebudgeting approved by Directorate creating managment budget.</t>
  </si>
  <si>
    <t>Likelihood Criteria</t>
  </si>
  <si>
    <t>Probability</t>
  </si>
  <si>
    <t>PM</t>
  </si>
  <si>
    <t>Descriptive</t>
  </si>
  <si>
    <t>Remote</t>
  </si>
  <si>
    <t>Probably</t>
  </si>
  <si>
    <t>Certain</t>
  </si>
  <si>
    <t>Controls Effectiveness - Scale</t>
  </si>
  <si>
    <t>Closed</t>
  </si>
  <si>
    <t>Weight for calc purposes, 
DO NOT CHANGE</t>
  </si>
  <si>
    <t>Open</t>
  </si>
  <si>
    <t xml:space="preserve"> If existing resources are not assigned to the project because of competing priorities then program delivery could be negatively impacted</t>
  </si>
  <si>
    <t>The Resource Allocation Process</t>
  </si>
  <si>
    <t>Watch project portfolio for any at risk projects that could cause the risk and recommend coaching for project teams.</t>
  </si>
  <si>
    <t>Escalate to Directorate</t>
  </si>
  <si>
    <t>If costs of staff from CSA1 exceed available funding in CSA2 projects may need to down scope delivering less than promised</t>
  </si>
  <si>
    <t>Monitoring costs in control and other costs in casnet</t>
  </si>
  <si>
    <t>Existing - Sufficient</t>
  </si>
  <si>
    <t>Existing - Non Sufficient</t>
  </si>
  <si>
    <t>Non-Existent</t>
  </si>
  <si>
    <t>Government shutdowns</t>
  </si>
  <si>
    <t>Resources</t>
  </si>
  <si>
    <t>Reduce and shift other line items between projects</t>
  </si>
  <si>
    <t>If the gov. shuts down &amp; AURA HR has to delay job offers for PM and SE the project may go beyond the CSA POP.</t>
  </si>
  <si>
    <t>Government shutdown ended with some affect on hiring and contracts.  New hires could not be made offers until end of shutdown.</t>
  </si>
  <si>
    <t>1) Work with PM to reorder team member's tasks to maintain critical path, 2) reduce 
scope to meet project due date</t>
  </si>
  <si>
    <t>Procurements</t>
  </si>
  <si>
    <t>If procurements cannot be completed in a timely manner because insufficient aquisition planning, business services staff shortages or NSF delayed approvals then the program delivery could be negatively affected</t>
  </si>
  <si>
    <t xml:space="preserve">None
</t>
  </si>
  <si>
    <t>Work with Cas on ways to streamline process beneficial to both parties</t>
  </si>
  <si>
    <t>Escalate to AURA corporate; Contract with a temp agency</t>
  </si>
  <si>
    <t>$13k per mth.</t>
  </si>
  <si>
    <t>Communications</t>
  </si>
  <si>
    <t>Benefits</t>
  </si>
  <si>
    <t>If Gemini and AURA, the STAC, the Governance Board, and the user community are not aligned because of miscommunication then the long term goals may not be met.</t>
  </si>
  <si>
    <t>Governance reports and meetings, User committee</t>
  </si>
  <si>
    <t>Create a communications advisory board</t>
  </si>
  <si>
    <t>Hire marketing firm</t>
  </si>
  <si>
    <t>$50 per hour</t>
  </si>
  <si>
    <t>If team communication isn't effective and the team is not aligned, schedule will be impacted.</t>
  </si>
  <si>
    <t>Escalation to appropriate manager to help resolve communication concerns.</t>
  </si>
  <si>
    <t>Clearly defined roles, responsibilities and expectations.</t>
  </si>
  <si>
    <t>Escalate to program board.</t>
  </si>
  <si>
    <t>Schedule may be impacted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</si>
</sst>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6" x14ac:knownFonts="1">
    <font>
      <sz val="10"/>
      <color rgb="FF000000"/>
      <name val="Arial"/>
    </font>
    <font>
      <b/>
      <sz val="14"/>
      <color rgb="FF000000"/>
      <name val="Arial"/>
      <family val="2"/>
    </font>
    <font>
      <b/>
      <sz val="12"/>
      <color rgb="FF1155CC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  <font>
      <sz val="12"/>
      <color rgb="FF000000"/>
      <name val="Tahoma"/>
      <family val="2"/>
    </font>
    <font>
      <sz val="12"/>
      <color rgb="FFFF0000"/>
      <name val="Arial"/>
      <family val="2"/>
    </font>
    <font>
      <b/>
      <sz val="10"/>
      <color rgb="FF339966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BFBFBF"/>
        <bgColor rgb="FFBFBFBF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8" xfId="0" applyFont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5" fillId="8" borderId="8" xfId="0" applyFont="1" applyFill="1" applyBorder="1" applyAlignment="1">
      <alignment vertical="top" wrapText="1"/>
    </xf>
    <xf numFmtId="0" fontId="5" fillId="8" borderId="8" xfId="0" applyFont="1" applyFill="1" applyBorder="1" applyAlignment="1">
      <alignment horizontal="center" vertical="top" wrapText="1"/>
    </xf>
    <xf numFmtId="0" fontId="5" fillId="0" borderId="8" xfId="0" applyFont="1" applyBorder="1"/>
    <xf numFmtId="0" fontId="5" fillId="0" borderId="8" xfId="0" applyFont="1" applyBorder="1" applyAlignment="1">
      <alignment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center"/>
    </xf>
    <xf numFmtId="14" fontId="6" fillId="7" borderId="8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vertical="top" wrapText="1"/>
    </xf>
    <xf numFmtId="1" fontId="3" fillId="0" borderId="8" xfId="0" applyNumberFormat="1" applyFont="1" applyBorder="1" applyAlignment="1">
      <alignment horizontal="center" vertical="center" wrapText="1"/>
    </xf>
    <xf numFmtId="14" fontId="6" fillId="7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top" wrapText="1"/>
    </xf>
    <xf numFmtId="9" fontId="5" fillId="2" borderId="8" xfId="0" applyNumberFormat="1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9" fillId="7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64" fontId="6" fillId="7" borderId="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7" fillId="0" borderId="8" xfId="0" applyFont="1" applyBorder="1" applyAlignment="1">
      <alignment vertical="center"/>
    </xf>
    <xf numFmtId="164" fontId="6" fillId="7" borderId="8" xfId="0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5" xfId="0" applyFont="1" applyBorder="1"/>
    <xf numFmtId="0" fontId="5" fillId="6" borderId="13" xfId="0" applyFont="1" applyFill="1" applyBorder="1" applyAlignment="1">
      <alignment horizontal="center" wrapText="1"/>
    </xf>
    <xf numFmtId="0" fontId="4" fillId="0" borderId="14" xfId="0" applyFont="1" applyBorder="1"/>
    <xf numFmtId="0" fontId="5" fillId="6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6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1:A1000"/>
  <sheetViews>
    <sheetView workbookViewId="0"/>
  </sheetViews>
  <sheetFormatPr baseColWidth="10" defaultColWidth="14.5" defaultRowHeight="15" customHeight="1" x14ac:dyDescent="0.15"/>
  <cols>
    <col min="1" max="6" width="14.5" customWidth="1"/>
  </cols>
  <sheetData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Q999"/>
  <sheetViews>
    <sheetView tabSelected="1" workbookViewId="0">
      <pane ySplit="3" topLeftCell="A4" activePane="bottomLeft" state="frozen"/>
      <selection pane="bottomLeft" activeCell="B5" sqref="B5"/>
    </sheetView>
  </sheetViews>
  <sheetFormatPr baseColWidth="10" defaultColWidth="14.5" defaultRowHeight="15" customHeight="1" x14ac:dyDescent="0.15"/>
  <cols>
    <col min="1" max="1" width="21.5" customWidth="1"/>
    <col min="2" max="2" width="15.1640625" customWidth="1"/>
    <col min="3" max="3" width="30.1640625" customWidth="1"/>
    <col min="4" max="6" width="15.1640625" customWidth="1"/>
    <col min="7" max="7" width="30.1640625" customWidth="1"/>
    <col min="8" max="9" width="15.1640625" customWidth="1"/>
    <col min="10" max="10" width="30.1640625" customWidth="1"/>
    <col min="11" max="12" width="15.1640625" customWidth="1"/>
    <col min="13" max="13" width="30.1640625" customWidth="1"/>
    <col min="14" max="14" width="21.5" customWidth="1"/>
    <col min="15" max="17" width="15.1640625" customWidth="1"/>
  </cols>
  <sheetData>
    <row r="1" spans="1:17" ht="93.75" customHeight="1" x14ac:dyDescent="0.15">
      <c r="A1" s="68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33.75" customHeight="1" x14ac:dyDescent="0.15">
      <c r="A2" s="67" t="s">
        <v>2</v>
      </c>
      <c r="B2" s="64"/>
      <c r="C2" s="64"/>
      <c r="D2" s="64"/>
      <c r="E2" s="64"/>
      <c r="F2" s="65"/>
      <c r="G2" s="63" t="s">
        <v>3</v>
      </c>
      <c r="H2" s="64"/>
      <c r="I2" s="65"/>
      <c r="J2" s="66" t="s">
        <v>4</v>
      </c>
      <c r="K2" s="64"/>
      <c r="L2" s="64"/>
      <c r="M2" s="64"/>
      <c r="N2" s="64"/>
      <c r="O2" s="64"/>
      <c r="P2" s="64"/>
      <c r="Q2" s="65"/>
    </row>
    <row r="3" spans="1:17" ht="84" x14ac:dyDescent="0.15">
      <c r="A3" s="3" t="s">
        <v>5</v>
      </c>
      <c r="B3" s="4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5" t="s">
        <v>11</v>
      </c>
      <c r="H3" s="5" t="s">
        <v>12</v>
      </c>
      <c r="I3" s="5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</row>
    <row r="4" spans="1:17" ht="75" customHeight="1" x14ac:dyDescent="0.15">
      <c r="A4" s="7" t="s">
        <v>22</v>
      </c>
      <c r="B4" s="9" t="s">
        <v>23</v>
      </c>
      <c r="C4" s="15" t="s">
        <v>24</v>
      </c>
      <c r="D4" s="17">
        <v>3</v>
      </c>
      <c r="E4" s="19">
        <v>2</v>
      </c>
      <c r="F4" s="3">
        <f t="shared" ref="F4:F99" si="0">IF(OR(D4&lt;1,E4&lt;1)," ",D4*E4)</f>
        <v>6</v>
      </c>
      <c r="G4" s="17" t="s">
        <v>34</v>
      </c>
      <c r="H4" s="17">
        <v>5</v>
      </c>
      <c r="I4" s="25">
        <f>IF(H4&lt;0.0001," ",((E4*(1-(LOOKUP(H4,'Grading Criteria'!$C$19:$G$19,'Grading Criteria'!$C$20:$G$20))))*D4))</f>
        <v>5.9399999999999995</v>
      </c>
      <c r="J4" s="17" t="s">
        <v>40</v>
      </c>
      <c r="K4" s="17">
        <v>3</v>
      </c>
      <c r="L4" s="28">
        <f>IF(K4&lt;0.0001," ",((E4*(1-(LOOKUP(K4,'Grading Criteria'!$C$19:$G$19,'Grading Criteria'!$C$20:$G$20))))*D4))</f>
        <v>3</v>
      </c>
      <c r="M4" s="29" t="s">
        <v>62</v>
      </c>
      <c r="N4" s="35"/>
      <c r="O4" s="32" t="s">
        <v>66</v>
      </c>
      <c r="P4" s="36">
        <v>43465</v>
      </c>
      <c r="Q4" s="32" t="s">
        <v>74</v>
      </c>
    </row>
    <row r="5" spans="1:17" ht="75" customHeight="1" x14ac:dyDescent="0.15">
      <c r="A5" s="7" t="s">
        <v>22</v>
      </c>
      <c r="B5" s="9" t="s">
        <v>23</v>
      </c>
      <c r="C5" s="20" t="s">
        <v>75</v>
      </c>
      <c r="D5" s="19">
        <v>2</v>
      </c>
      <c r="E5" s="17">
        <v>2</v>
      </c>
      <c r="F5" s="3">
        <f t="shared" si="0"/>
        <v>4</v>
      </c>
      <c r="G5" s="17" t="s">
        <v>76</v>
      </c>
      <c r="H5" s="17">
        <v>2</v>
      </c>
      <c r="I5" s="25"/>
      <c r="J5" s="17" t="s">
        <v>77</v>
      </c>
      <c r="K5" s="17">
        <v>3</v>
      </c>
      <c r="L5" s="28"/>
      <c r="M5" s="29" t="s">
        <v>78</v>
      </c>
      <c r="N5" s="35"/>
      <c r="O5" s="32" t="s">
        <v>66</v>
      </c>
      <c r="P5" s="32"/>
      <c r="Q5" s="32" t="s">
        <v>74</v>
      </c>
    </row>
    <row r="6" spans="1:17" ht="75" customHeight="1" x14ac:dyDescent="0.15">
      <c r="A6" s="7" t="s">
        <v>22</v>
      </c>
      <c r="B6" s="9" t="s">
        <v>56</v>
      </c>
      <c r="C6" s="20" t="s">
        <v>79</v>
      </c>
      <c r="D6" s="19">
        <v>2</v>
      </c>
      <c r="E6" s="17">
        <v>2</v>
      </c>
      <c r="F6" s="3">
        <f t="shared" si="0"/>
        <v>4</v>
      </c>
      <c r="G6" s="19" t="s">
        <v>80</v>
      </c>
      <c r="H6" s="17">
        <v>5</v>
      </c>
      <c r="I6" s="25">
        <f>IF(H6&lt;0.0001," ",((E6*(1-(LOOKUP(H6,'Grading Criteria'!$C$19:$G$19,'Grading Criteria'!$C$20:$G$20))))*D6))</f>
        <v>3.96</v>
      </c>
      <c r="J6" s="17" t="s">
        <v>86</v>
      </c>
      <c r="K6" s="17">
        <v>4</v>
      </c>
      <c r="L6" s="28">
        <f>IF(K6&lt;0.0001," ",((E6*(1-(LOOKUP(K6,'Grading Criteria'!$C$19:$G$19,'Grading Criteria'!$C$20:$G$20))))*D6))</f>
        <v>3</v>
      </c>
      <c r="M6" s="29" t="s">
        <v>89</v>
      </c>
      <c r="N6" s="35"/>
      <c r="O6" s="32" t="s">
        <v>66</v>
      </c>
      <c r="P6" s="32"/>
      <c r="Q6" s="32" t="s">
        <v>74</v>
      </c>
    </row>
    <row r="7" spans="1:17" ht="75" customHeight="1" x14ac:dyDescent="0.15">
      <c r="A7" s="42" t="s">
        <v>90</v>
      </c>
      <c r="B7" s="43" t="s">
        <v>23</v>
      </c>
      <c r="C7" s="44" t="s">
        <v>91</v>
      </c>
      <c r="D7" s="17">
        <v>4</v>
      </c>
      <c r="E7" s="19">
        <v>2</v>
      </c>
      <c r="F7" s="45">
        <f t="shared" si="0"/>
        <v>8</v>
      </c>
      <c r="G7" s="19" t="s">
        <v>92</v>
      </c>
      <c r="H7" s="17">
        <v>5</v>
      </c>
      <c r="I7" s="25">
        <f>IF(H7&lt;0.0001," ",((E7*(1-(LOOKUP(H7,'Grading Criteria'!$C$19:$G$19,'Grading Criteria'!$C$20:$G$20))))*D7))</f>
        <v>7.92</v>
      </c>
      <c r="J7" s="17" t="s">
        <v>93</v>
      </c>
      <c r="K7" s="17">
        <v>2</v>
      </c>
      <c r="L7" s="28">
        <f>IF(K7&lt;0.0001," ",((E7*(1-(LOOKUP(K7,'Grading Criteria'!$C$19:$G$19,'Grading Criteria'!$C$20:$G$20))))*D7))</f>
        <v>2</v>
      </c>
      <c r="M7" s="46" t="s">
        <v>94</v>
      </c>
      <c r="N7" s="29" t="s">
        <v>95</v>
      </c>
      <c r="O7" s="32" t="s">
        <v>66</v>
      </c>
      <c r="P7" s="47">
        <v>43465</v>
      </c>
      <c r="Q7" s="32" t="s">
        <v>74</v>
      </c>
    </row>
    <row r="8" spans="1:17" ht="75" customHeight="1" x14ac:dyDescent="0.15">
      <c r="A8" s="42" t="s">
        <v>96</v>
      </c>
      <c r="B8" s="9" t="s">
        <v>97</v>
      </c>
      <c r="C8" s="48" t="s">
        <v>98</v>
      </c>
      <c r="D8" s="17">
        <v>4</v>
      </c>
      <c r="E8" s="17">
        <v>2</v>
      </c>
      <c r="F8" s="3">
        <f t="shared" si="0"/>
        <v>8</v>
      </c>
      <c r="G8" s="17" t="s">
        <v>99</v>
      </c>
      <c r="H8" s="17">
        <v>2</v>
      </c>
      <c r="I8" s="25">
        <f>IF(H8&lt;0.0001," ",((E8*(1-(LOOKUP(H8,'Grading Criteria'!$C$19:$G$19,'Grading Criteria'!$C$20:$G$20))))*D8))</f>
        <v>2</v>
      </c>
      <c r="J8" s="17" t="s">
        <v>100</v>
      </c>
      <c r="K8" s="17">
        <v>4</v>
      </c>
      <c r="L8" s="28">
        <f>IF(K8&lt;0.0001," ",((E8*(1-(LOOKUP(K8,'Grading Criteria'!$C$19:$G$19,'Grading Criteria'!$C$20:$G$20))))*D8))</f>
        <v>6</v>
      </c>
      <c r="M8" s="29" t="s">
        <v>101</v>
      </c>
      <c r="N8" s="29" t="s">
        <v>102</v>
      </c>
      <c r="O8" s="32" t="s">
        <v>66</v>
      </c>
      <c r="P8" s="36">
        <v>43615</v>
      </c>
      <c r="Q8" s="32" t="s">
        <v>74</v>
      </c>
    </row>
    <row r="9" spans="1:17" ht="75" customHeight="1" x14ac:dyDescent="0.15">
      <c r="A9" s="42" t="s">
        <v>96</v>
      </c>
      <c r="B9" s="49" t="s">
        <v>97</v>
      </c>
      <c r="C9" s="15" t="s">
        <v>103</v>
      </c>
      <c r="D9" s="19">
        <v>5</v>
      </c>
      <c r="E9" s="19">
        <v>3</v>
      </c>
      <c r="F9" s="3">
        <f t="shared" si="0"/>
        <v>15</v>
      </c>
      <c r="G9" s="19" t="s">
        <v>104</v>
      </c>
      <c r="H9" s="19">
        <v>5</v>
      </c>
      <c r="I9" s="25">
        <f>IF(H9&lt;0.0001," ",((E9*(1-(LOOKUP(H9,'Grading Criteria'!$C$19:$G$19,'Grading Criteria'!$C$20:$G$20))))*D9))</f>
        <v>14.849999999999998</v>
      </c>
      <c r="J9" s="19" t="s">
        <v>105</v>
      </c>
      <c r="K9" s="19">
        <v>5</v>
      </c>
      <c r="L9" s="28">
        <f>IF(K9&lt;0.0001," ",((E9*(1-(LOOKUP(K9,'Grading Criteria'!$C$19:$G$19,'Grading Criteria'!$C$20:$G$20))))*D9))</f>
        <v>14.849999999999998</v>
      </c>
      <c r="M9" s="30" t="s">
        <v>106</v>
      </c>
      <c r="N9" s="30" t="s">
        <v>107</v>
      </c>
      <c r="O9" s="39" t="s">
        <v>66</v>
      </c>
      <c r="P9" s="50">
        <v>43615</v>
      </c>
      <c r="Q9" s="39" t="s">
        <v>74</v>
      </c>
    </row>
    <row r="10" spans="1:17" ht="75" customHeight="1" x14ac:dyDescent="0.15">
      <c r="A10" s="51"/>
      <c r="B10" s="52"/>
      <c r="C10" s="53"/>
      <c r="D10" s="54"/>
      <c r="E10" s="54"/>
      <c r="F10" s="8" t="str">
        <f t="shared" si="0"/>
        <v xml:space="preserve"> </v>
      </c>
      <c r="G10" s="54"/>
      <c r="H10" s="54"/>
      <c r="I10" s="55" t="str">
        <f>IF(H10&lt;0.0001," ",((E10*(1-(LOOKUP(H10,'Grading Criteria'!$C$19:$G$19,'Grading Criteria'!$C$20:$G$20))))*D10))</f>
        <v xml:space="preserve"> </v>
      </c>
      <c r="J10" s="56"/>
      <c r="K10" s="54"/>
      <c r="L10" s="57" t="str">
        <f>IF(K10&lt;0.0001," ",((E10*(1-(LOOKUP(K10,'Grading Criteria'!$C$19:$G$19,'Grading Criteria'!$C$20:$G$20))))*D10))</f>
        <v xml:space="preserve"> </v>
      </c>
      <c r="M10" s="58"/>
      <c r="N10" s="58"/>
      <c r="O10" s="56"/>
      <c r="P10" s="56"/>
      <c r="Q10" s="56"/>
    </row>
    <row r="11" spans="1:17" ht="75" customHeight="1" x14ac:dyDescent="0.15">
      <c r="A11" s="51"/>
      <c r="B11" s="52"/>
      <c r="C11" s="53"/>
      <c r="D11" s="54"/>
      <c r="E11" s="54"/>
      <c r="F11" s="8" t="str">
        <f t="shared" si="0"/>
        <v xml:space="preserve"> </v>
      </c>
      <c r="G11" s="54"/>
      <c r="H11" s="54"/>
      <c r="I11" s="55" t="str">
        <f>IF(H11&lt;0.0001," ",((E11*(1-(LOOKUP(H11,'Grading Criteria'!$C$19:$G$19,'Grading Criteria'!$C$20:$G$20))))*D11))</f>
        <v xml:space="preserve"> </v>
      </c>
      <c r="J11" s="56"/>
      <c r="K11" s="54"/>
      <c r="L11" s="57" t="str">
        <f>IF(K11&lt;0.0001," ",((E11*(1-(LOOKUP(K11,'Grading Criteria'!$C$19:$G$19,'Grading Criteria'!$C$20:$G$20))))*D11))</f>
        <v xml:space="preserve"> </v>
      </c>
      <c r="M11" s="58"/>
      <c r="N11" s="58"/>
      <c r="O11" s="56"/>
      <c r="P11" s="56"/>
      <c r="Q11" s="56"/>
    </row>
    <row r="12" spans="1:17" ht="75" customHeight="1" x14ac:dyDescent="0.15">
      <c r="A12" s="51"/>
      <c r="B12" s="52"/>
      <c r="C12" s="53"/>
      <c r="D12" s="54"/>
      <c r="E12" s="54"/>
      <c r="F12" s="8" t="str">
        <f t="shared" si="0"/>
        <v xml:space="preserve"> </v>
      </c>
      <c r="G12" s="54"/>
      <c r="H12" s="54"/>
      <c r="I12" s="55" t="str">
        <f>IF(H12&lt;0.0001," ",((E12*(1-(LOOKUP(H12,'Grading Criteria'!$C$19:$G$19,'Grading Criteria'!$C$20:$G$20))))*D12))</f>
        <v xml:space="preserve"> </v>
      </c>
      <c r="J12" s="56"/>
      <c r="K12" s="54"/>
      <c r="L12" s="57" t="str">
        <f>IF(K12&lt;0.0001," ",((E12*(1-(LOOKUP(K12,'Grading Criteria'!$C$19:$G$19,'Grading Criteria'!$C$20:$G$20))))*D12))</f>
        <v xml:space="preserve"> </v>
      </c>
      <c r="M12" s="58"/>
      <c r="N12" s="58"/>
      <c r="O12" s="56"/>
      <c r="P12" s="56"/>
      <c r="Q12" s="56"/>
    </row>
    <row r="13" spans="1:17" ht="17" x14ac:dyDescent="0.15">
      <c r="A13" s="51"/>
      <c r="B13" s="52"/>
      <c r="C13" s="53"/>
      <c r="D13" s="59"/>
      <c r="E13" s="59"/>
      <c r="F13" s="8" t="str">
        <f t="shared" si="0"/>
        <v xml:space="preserve"> </v>
      </c>
      <c r="G13" s="54"/>
      <c r="H13" s="59"/>
      <c r="I13" s="55" t="str">
        <f>IF(H13&lt;0.0001," ",((E13*(1-(LOOKUP(H13,'Grading Criteria'!$C$19:$G$19,'Grading Criteria'!$C$20:$G$20))))*D13))</f>
        <v xml:space="preserve"> </v>
      </c>
      <c r="J13" s="56"/>
      <c r="K13" s="54"/>
      <c r="L13" s="57" t="str">
        <f>IF(K13&lt;0.0001," ",((E13*(1-(LOOKUP(K13,'Grading Criteria'!$C$19:$G$19,'Grading Criteria'!$C$20:$G$20))))*D13))</f>
        <v xml:space="preserve"> </v>
      </c>
      <c r="M13" s="58"/>
      <c r="N13" s="58"/>
      <c r="O13" s="56"/>
      <c r="P13" s="56"/>
      <c r="Q13" s="56"/>
    </row>
    <row r="14" spans="1:17" ht="17" x14ac:dyDescent="0.15">
      <c r="A14" s="51"/>
      <c r="B14" s="52"/>
      <c r="C14" s="53"/>
      <c r="D14" s="59"/>
      <c r="E14" s="59"/>
      <c r="F14" s="8" t="str">
        <f t="shared" si="0"/>
        <v xml:space="preserve"> </v>
      </c>
      <c r="G14" s="54"/>
      <c r="H14" s="59"/>
      <c r="I14" s="55" t="str">
        <f>IF(H14&lt;0.0001," ",((E14*(1-(LOOKUP(H14,'Grading Criteria'!$C$19:$G$19,'Grading Criteria'!$C$20:$G$20))))*D14))</f>
        <v xml:space="preserve"> </v>
      </c>
      <c r="J14" s="56"/>
      <c r="K14" s="54"/>
      <c r="L14" s="57" t="str">
        <f>IF(K14&lt;0.0001," ",((E14*(1-(LOOKUP(K14,'Grading Criteria'!$C$19:$G$19,'Grading Criteria'!$C$20:$G$20))))*D14))</f>
        <v xml:space="preserve"> </v>
      </c>
      <c r="M14" s="58"/>
      <c r="N14" s="58"/>
      <c r="O14" s="56"/>
      <c r="P14" s="56"/>
      <c r="Q14" s="56"/>
    </row>
    <row r="15" spans="1:17" ht="17" x14ac:dyDescent="0.15">
      <c r="A15" s="51"/>
      <c r="B15" s="52"/>
      <c r="C15" s="53"/>
      <c r="D15" s="59"/>
      <c r="E15" s="59"/>
      <c r="F15" s="8" t="str">
        <f t="shared" si="0"/>
        <v xml:space="preserve"> </v>
      </c>
      <c r="G15" s="60"/>
      <c r="H15" s="59"/>
      <c r="I15" s="55" t="str">
        <f>IF(H15&lt;0.0001," ",((E15*(1-(LOOKUP(H15,'Grading Criteria'!$C$19:$G$19,'Grading Criteria'!$C$20:$G$20))))*D15))</f>
        <v xml:space="preserve"> </v>
      </c>
      <c r="J15" s="56"/>
      <c r="K15" s="54"/>
      <c r="L15" s="57" t="str">
        <f>IF(K15&lt;0.0001," ",((E15*(1-(LOOKUP(K15,'Grading Criteria'!$C$19:$G$19,'Grading Criteria'!$C$20:$G$20))))*D15))</f>
        <v xml:space="preserve"> </v>
      </c>
      <c r="M15" s="58"/>
      <c r="N15" s="58"/>
      <c r="O15" s="56"/>
      <c r="P15" s="56"/>
      <c r="Q15" s="56"/>
    </row>
    <row r="16" spans="1:17" ht="17" x14ac:dyDescent="0.15">
      <c r="A16" s="51"/>
      <c r="B16" s="52"/>
      <c r="C16" s="53"/>
      <c r="D16" s="59"/>
      <c r="E16" s="59"/>
      <c r="F16" s="8" t="str">
        <f t="shared" si="0"/>
        <v xml:space="preserve"> </v>
      </c>
      <c r="G16" s="54"/>
      <c r="H16" s="59"/>
      <c r="I16" s="55" t="str">
        <f>IF(H16&lt;0.0001," ",((E16*(1-(LOOKUP(H16,'Grading Criteria'!$C$19:$G$19,'Grading Criteria'!$C$20:$G$20))))*D16))</f>
        <v xml:space="preserve"> </v>
      </c>
      <c r="J16" s="56"/>
      <c r="K16" s="54"/>
      <c r="L16" s="57" t="str">
        <f>IF(K16&lt;0.0001," ",((E16*(1-(LOOKUP(K16,'Grading Criteria'!$C$19:$G$19,'Grading Criteria'!$C$20:$G$20))))*D16))</f>
        <v xml:space="preserve"> </v>
      </c>
      <c r="M16" s="58"/>
      <c r="N16" s="58"/>
      <c r="O16" s="56"/>
      <c r="P16" s="56"/>
      <c r="Q16" s="56"/>
    </row>
    <row r="17" spans="1:17" ht="17" x14ac:dyDescent="0.15">
      <c r="A17" s="51"/>
      <c r="B17" s="52"/>
      <c r="C17" s="53"/>
      <c r="D17" s="54"/>
      <c r="E17" s="54"/>
      <c r="F17" s="8" t="str">
        <f t="shared" si="0"/>
        <v xml:space="preserve"> </v>
      </c>
      <c r="G17" s="54"/>
      <c r="H17" s="54"/>
      <c r="I17" s="55" t="str">
        <f>IF(H17&lt;0.0001," ",((E17*(1-(LOOKUP(H17,'Grading Criteria'!$C$19:$G$19,'Grading Criteria'!$C$20:$G$20))))*D17))</f>
        <v xml:space="preserve"> </v>
      </c>
      <c r="J17" s="56"/>
      <c r="K17" s="54"/>
      <c r="L17" s="57" t="str">
        <f>IF(K17&lt;0.0001," ",((E17*(1-(LOOKUP(K17,'Grading Criteria'!$C$19:$G$19,'Grading Criteria'!$C$20:$G$20))))*D17))</f>
        <v xml:space="preserve"> </v>
      </c>
      <c r="M17" s="58"/>
      <c r="N17" s="58"/>
      <c r="O17" s="56"/>
      <c r="P17" s="56"/>
      <c r="Q17" s="56"/>
    </row>
    <row r="18" spans="1:17" ht="17" x14ac:dyDescent="0.15">
      <c r="A18" s="51"/>
      <c r="B18" s="52"/>
      <c r="C18" s="53"/>
      <c r="D18" s="54"/>
      <c r="E18" s="54"/>
      <c r="F18" s="8" t="str">
        <f t="shared" si="0"/>
        <v xml:space="preserve"> </v>
      </c>
      <c r="G18" s="54"/>
      <c r="H18" s="54"/>
      <c r="I18" s="55" t="str">
        <f>IF(H18&lt;0.0001," ",((E18*(1-(LOOKUP(H18,'Grading Criteria'!$C$19:$G$19,'Grading Criteria'!$C$20:$G$20))))*D18))</f>
        <v xml:space="preserve"> </v>
      </c>
      <c r="J18" s="56"/>
      <c r="K18" s="54"/>
      <c r="L18" s="57" t="str">
        <f>IF(K18&lt;0.0001," ",((E18*(1-(LOOKUP(K18,'Grading Criteria'!$C$19:$G$19,'Grading Criteria'!$C$20:$G$20))))*D18))</f>
        <v xml:space="preserve"> </v>
      </c>
      <c r="M18" s="58"/>
      <c r="N18" s="58"/>
      <c r="O18" s="56"/>
      <c r="P18" s="56"/>
      <c r="Q18" s="56"/>
    </row>
    <row r="19" spans="1:17" ht="17" x14ac:dyDescent="0.15">
      <c r="A19" s="51"/>
      <c r="B19" s="52"/>
      <c r="C19" s="53"/>
      <c r="D19" s="54"/>
      <c r="E19" s="54"/>
      <c r="F19" s="8" t="str">
        <f t="shared" si="0"/>
        <v xml:space="preserve"> </v>
      </c>
      <c r="G19" s="60"/>
      <c r="H19" s="54"/>
      <c r="I19" s="55" t="str">
        <f>IF(H19&lt;0.0001," ",((E19*(1-(LOOKUP(H19,'Grading Criteria'!$C$19:$G$19,'Grading Criteria'!$C$20:$G$20))))*D19))</f>
        <v xml:space="preserve"> </v>
      </c>
      <c r="J19" s="56"/>
      <c r="K19" s="54"/>
      <c r="L19" s="57" t="str">
        <f>IF(K19&lt;0.0001," ",((E19*(1-(LOOKUP(K19,'Grading Criteria'!$C$19:$G$19,'Grading Criteria'!$C$20:$G$20))))*D19))</f>
        <v xml:space="preserve"> </v>
      </c>
      <c r="M19" s="58"/>
      <c r="N19" s="58"/>
      <c r="O19" s="56"/>
      <c r="P19" s="56"/>
      <c r="Q19" s="56"/>
    </row>
    <row r="20" spans="1:17" ht="15.75" customHeight="1" x14ac:dyDescent="0.15">
      <c r="A20" s="51"/>
      <c r="B20" s="52"/>
      <c r="C20" s="53"/>
      <c r="D20" s="54"/>
      <c r="E20" s="54"/>
      <c r="F20" s="8" t="str">
        <f t="shared" si="0"/>
        <v xml:space="preserve"> </v>
      </c>
      <c r="G20" s="54"/>
      <c r="H20" s="54"/>
      <c r="I20" s="55" t="str">
        <f>IF(H20&lt;0.0001," ",((E20*(1-(LOOKUP(H20,'Grading Criteria'!$C$19:$G$19,'Grading Criteria'!$C$20:$G$20))))*D20))</f>
        <v xml:space="preserve"> </v>
      </c>
      <c r="J20" s="56"/>
      <c r="K20" s="54"/>
      <c r="L20" s="57" t="str">
        <f>IF(K20&lt;0.0001," ",((E20*(1-(LOOKUP(K20,'Grading Criteria'!$C$19:$G$19,'Grading Criteria'!$C$20:$G$20))))*D20))</f>
        <v xml:space="preserve"> </v>
      </c>
      <c r="M20" s="58"/>
      <c r="N20" s="58"/>
      <c r="O20" s="56"/>
      <c r="P20" s="56"/>
      <c r="Q20" s="56"/>
    </row>
    <row r="21" spans="1:17" ht="15.75" customHeight="1" x14ac:dyDescent="0.15">
      <c r="A21" s="51"/>
      <c r="B21" s="52"/>
      <c r="C21" s="53"/>
      <c r="D21" s="54"/>
      <c r="E21" s="54"/>
      <c r="F21" s="8" t="str">
        <f t="shared" si="0"/>
        <v xml:space="preserve"> </v>
      </c>
      <c r="G21" s="54"/>
      <c r="H21" s="54"/>
      <c r="I21" s="55" t="str">
        <f>IF(H21&lt;0.0001," ",((E21*(1-(LOOKUP(H21,'Grading Criteria'!$C$19:$G$19,'Grading Criteria'!$C$20:$G$20))))*D21))</f>
        <v xml:space="preserve"> </v>
      </c>
      <c r="J21" s="56"/>
      <c r="K21" s="54"/>
      <c r="L21" s="57" t="str">
        <f>IF(K21&lt;0.0001," ",((E21*(1-(LOOKUP(K21,'Grading Criteria'!$C$19:$G$19,'Grading Criteria'!$C$20:$G$20))))*D21))</f>
        <v xml:space="preserve"> </v>
      </c>
      <c r="M21" s="58"/>
      <c r="N21" s="58"/>
      <c r="O21" s="56"/>
      <c r="P21" s="56"/>
      <c r="Q21" s="56"/>
    </row>
    <row r="22" spans="1:17" ht="15.75" customHeight="1" x14ac:dyDescent="0.15">
      <c r="A22" s="51"/>
      <c r="B22" s="52"/>
      <c r="C22" s="53"/>
      <c r="D22" s="54"/>
      <c r="E22" s="54"/>
      <c r="F22" s="8" t="str">
        <f t="shared" si="0"/>
        <v xml:space="preserve"> </v>
      </c>
      <c r="G22" s="54"/>
      <c r="H22" s="54"/>
      <c r="I22" s="55" t="str">
        <f>IF(H22&lt;0.0001," ",((E22*(1-(LOOKUP(H22,'Grading Criteria'!$C$19:$G$19,'Grading Criteria'!$C$20:$G$20))))*D22))</f>
        <v xml:space="preserve"> </v>
      </c>
      <c r="J22" s="56"/>
      <c r="K22" s="54"/>
      <c r="L22" s="57" t="str">
        <f>IF(K22&lt;0.0001," ",((E22*(1-(LOOKUP(K22,'Grading Criteria'!$C$19:$G$19,'Grading Criteria'!$C$20:$G$20))))*D22))</f>
        <v xml:space="preserve"> </v>
      </c>
      <c r="M22" s="58"/>
      <c r="N22" s="58"/>
      <c r="O22" s="56"/>
      <c r="P22" s="56"/>
      <c r="Q22" s="56"/>
    </row>
    <row r="23" spans="1:17" ht="15.75" customHeight="1" x14ac:dyDescent="0.15">
      <c r="A23" s="51"/>
      <c r="B23" s="52"/>
      <c r="C23" s="53"/>
      <c r="D23" s="54"/>
      <c r="E23" s="54"/>
      <c r="F23" s="8" t="str">
        <f t="shared" si="0"/>
        <v xml:space="preserve"> </v>
      </c>
      <c r="G23" s="54"/>
      <c r="H23" s="54"/>
      <c r="I23" s="55" t="str">
        <f>IF(H23&lt;0.0001," ",((E23*(1-(LOOKUP(H23,'Grading Criteria'!$C$19:$G$19,'Grading Criteria'!$C$20:$G$20))))*D23))</f>
        <v xml:space="preserve"> </v>
      </c>
      <c r="J23" s="56"/>
      <c r="K23" s="54"/>
      <c r="L23" s="57" t="str">
        <f>IF(K23&lt;0.0001," ",((E23*(1-(LOOKUP(K23,'Grading Criteria'!$C$19:$G$19,'Grading Criteria'!$C$20:$G$20))))*D23))</f>
        <v xml:space="preserve"> </v>
      </c>
      <c r="M23" s="58"/>
      <c r="N23" s="58"/>
      <c r="O23" s="56"/>
      <c r="P23" s="56"/>
      <c r="Q23" s="56"/>
    </row>
    <row r="24" spans="1:17" ht="15.75" customHeight="1" x14ac:dyDescent="0.15">
      <c r="A24" s="51"/>
      <c r="B24" s="52"/>
      <c r="C24" s="53"/>
      <c r="D24" s="54"/>
      <c r="E24" s="54"/>
      <c r="F24" s="8" t="str">
        <f t="shared" si="0"/>
        <v xml:space="preserve"> </v>
      </c>
      <c r="G24" s="54"/>
      <c r="H24" s="54"/>
      <c r="I24" s="55" t="str">
        <f>IF(H24&lt;0.0001," ",((E24*(1-(LOOKUP(H24,'Grading Criteria'!$C$19:$G$19,'Grading Criteria'!$C$20:$G$20))))*D24))</f>
        <v xml:space="preserve"> </v>
      </c>
      <c r="J24" s="56"/>
      <c r="K24" s="54"/>
      <c r="L24" s="57" t="str">
        <f>IF(K24&lt;0.0001," ",((E24*(1-(LOOKUP(K24,'Grading Criteria'!$C$19:$G$19,'Grading Criteria'!$C$20:$G$20))))*D24))</f>
        <v xml:space="preserve"> </v>
      </c>
      <c r="M24" s="58"/>
      <c r="N24" s="58"/>
      <c r="O24" s="56"/>
      <c r="P24" s="56"/>
      <c r="Q24" s="56"/>
    </row>
    <row r="25" spans="1:17" ht="15.75" customHeight="1" x14ac:dyDescent="0.15">
      <c r="A25" s="51"/>
      <c r="B25" s="52"/>
      <c r="C25" s="53"/>
      <c r="D25" s="54"/>
      <c r="E25" s="54"/>
      <c r="F25" s="8" t="str">
        <f t="shared" si="0"/>
        <v xml:space="preserve"> </v>
      </c>
      <c r="G25" s="54"/>
      <c r="H25" s="54"/>
      <c r="I25" s="55" t="str">
        <f>IF(H25&lt;0.0001," ",((E25*(1-(LOOKUP(H25,'Grading Criteria'!$C$19:$G$19,'Grading Criteria'!$C$20:$G$20))))*D25))</f>
        <v xml:space="preserve"> </v>
      </c>
      <c r="J25" s="56"/>
      <c r="K25" s="54"/>
      <c r="L25" s="57" t="str">
        <f>IF(K25&lt;0.0001," ",((E25*(1-(LOOKUP(K25,'Grading Criteria'!$C$19:$G$19,'Grading Criteria'!$C$20:$G$20))))*D25))</f>
        <v xml:space="preserve"> </v>
      </c>
      <c r="M25" s="58"/>
      <c r="N25" s="58"/>
      <c r="O25" s="56"/>
      <c r="P25" s="56"/>
      <c r="Q25" s="56"/>
    </row>
    <row r="26" spans="1:17" ht="15.75" customHeight="1" x14ac:dyDescent="0.15">
      <c r="A26" s="51"/>
      <c r="B26" s="52"/>
      <c r="C26" s="53"/>
      <c r="D26" s="54"/>
      <c r="E26" s="54"/>
      <c r="F26" s="8" t="str">
        <f t="shared" si="0"/>
        <v xml:space="preserve"> </v>
      </c>
      <c r="G26" s="54"/>
      <c r="H26" s="54"/>
      <c r="I26" s="55" t="str">
        <f>IF(H26&lt;0.0001," ",((E26*(1-(LOOKUP(H26,'Grading Criteria'!$C$19:$G$19,'Grading Criteria'!$C$20:$G$20))))*D26))</f>
        <v xml:space="preserve"> </v>
      </c>
      <c r="J26" s="56"/>
      <c r="K26" s="54"/>
      <c r="L26" s="57" t="str">
        <f>IF(K26&lt;0.0001," ",((E26*(1-(LOOKUP(K26,'Grading Criteria'!$C$19:$G$19,'Grading Criteria'!$C$20:$G$20))))*D26))</f>
        <v xml:space="preserve"> </v>
      </c>
      <c r="M26" s="58"/>
      <c r="N26" s="58"/>
      <c r="O26" s="56"/>
      <c r="P26" s="56"/>
      <c r="Q26" s="56"/>
    </row>
    <row r="27" spans="1:17" ht="15.75" customHeight="1" x14ac:dyDescent="0.15">
      <c r="A27" s="51"/>
      <c r="B27" s="52"/>
      <c r="C27" s="53"/>
      <c r="D27" s="54"/>
      <c r="E27" s="54"/>
      <c r="F27" s="8" t="str">
        <f t="shared" si="0"/>
        <v xml:space="preserve"> </v>
      </c>
      <c r="G27" s="54"/>
      <c r="H27" s="54"/>
      <c r="I27" s="55" t="str">
        <f>IF(H27&lt;0.0001," ",((E27*(1-(LOOKUP(H27,'Grading Criteria'!$C$19:$G$19,'Grading Criteria'!$C$20:$G$20))))*D27))</f>
        <v xml:space="preserve"> </v>
      </c>
      <c r="J27" s="56"/>
      <c r="K27" s="54"/>
      <c r="L27" s="57" t="str">
        <f>IF(K27&lt;0.0001," ",((E27*(1-(LOOKUP(K27,'Grading Criteria'!$C$19:$G$19,'Grading Criteria'!$C$20:$G$20))))*D27))</f>
        <v xml:space="preserve"> </v>
      </c>
      <c r="M27" s="58"/>
      <c r="N27" s="58"/>
      <c r="O27" s="56"/>
      <c r="P27" s="56"/>
      <c r="Q27" s="56"/>
    </row>
    <row r="28" spans="1:17" ht="15.75" customHeight="1" x14ac:dyDescent="0.15">
      <c r="A28" s="51"/>
      <c r="B28" s="52"/>
      <c r="C28" s="53"/>
      <c r="D28" s="54"/>
      <c r="E28" s="54"/>
      <c r="F28" s="8" t="str">
        <f t="shared" si="0"/>
        <v xml:space="preserve"> </v>
      </c>
      <c r="G28" s="54"/>
      <c r="H28" s="54"/>
      <c r="I28" s="55" t="str">
        <f>IF(H28&lt;0.0001," ",((E28*(1-(LOOKUP(H28,'Grading Criteria'!$C$19:$G$19,'Grading Criteria'!$C$20:$G$20))))*D28))</f>
        <v xml:space="preserve"> </v>
      </c>
      <c r="J28" s="56"/>
      <c r="K28" s="54"/>
      <c r="L28" s="57" t="str">
        <f>IF(K28&lt;0.0001," ",((E28*(1-(LOOKUP(K28,'Grading Criteria'!$C$19:$G$19,'Grading Criteria'!$C$20:$G$20))))*D28))</f>
        <v xml:space="preserve"> </v>
      </c>
      <c r="M28" s="58"/>
      <c r="N28" s="58"/>
      <c r="O28" s="56"/>
      <c r="P28" s="56"/>
      <c r="Q28" s="56"/>
    </row>
    <row r="29" spans="1:17" ht="15.75" customHeight="1" x14ac:dyDescent="0.15">
      <c r="A29" s="51"/>
      <c r="B29" s="52"/>
      <c r="C29" s="53"/>
      <c r="D29" s="54"/>
      <c r="E29" s="54"/>
      <c r="F29" s="8" t="str">
        <f t="shared" si="0"/>
        <v xml:space="preserve"> </v>
      </c>
      <c r="G29" s="54"/>
      <c r="H29" s="54"/>
      <c r="I29" s="55" t="str">
        <f>IF(H29&lt;0.0001," ",((E29*(1-(LOOKUP(H29,'Grading Criteria'!$C$19:$G$19,'Grading Criteria'!$C$20:$G$20))))*D29))</f>
        <v xml:space="preserve"> </v>
      </c>
      <c r="J29" s="56"/>
      <c r="K29" s="54"/>
      <c r="L29" s="57" t="str">
        <f>IF(K29&lt;0.0001," ",((E29*(1-(LOOKUP(K29,'Grading Criteria'!$C$19:$G$19,'Grading Criteria'!$C$20:$G$20))))*D29))</f>
        <v xml:space="preserve"> </v>
      </c>
      <c r="M29" s="58"/>
      <c r="N29" s="58"/>
      <c r="O29" s="56"/>
      <c r="P29" s="56"/>
      <c r="Q29" s="56"/>
    </row>
    <row r="30" spans="1:17" ht="15.75" customHeight="1" x14ac:dyDescent="0.15">
      <c r="A30" s="51"/>
      <c r="B30" s="52"/>
      <c r="C30" s="53"/>
      <c r="D30" s="54"/>
      <c r="E30" s="54"/>
      <c r="F30" s="8" t="str">
        <f t="shared" si="0"/>
        <v xml:space="preserve"> </v>
      </c>
      <c r="G30" s="54"/>
      <c r="H30" s="54"/>
      <c r="I30" s="55" t="str">
        <f>IF(H30&lt;0.0001," ",((E30*(1-(LOOKUP(H30,'Grading Criteria'!$C$19:$G$19,'Grading Criteria'!$C$20:$G$20))))*D30))</f>
        <v xml:space="preserve"> </v>
      </c>
      <c r="J30" s="56"/>
      <c r="K30" s="54"/>
      <c r="L30" s="57" t="str">
        <f>IF(K30&lt;0.0001," ",((E30*(1-(LOOKUP(K30,'Grading Criteria'!$C$19:$G$19,'Grading Criteria'!$C$20:$G$20))))*D30))</f>
        <v xml:space="preserve"> </v>
      </c>
      <c r="M30" s="58"/>
      <c r="N30" s="58"/>
      <c r="O30" s="56"/>
      <c r="P30" s="56"/>
      <c r="Q30" s="56"/>
    </row>
    <row r="31" spans="1:17" ht="15.75" customHeight="1" x14ac:dyDescent="0.15">
      <c r="A31" s="51"/>
      <c r="B31" s="52"/>
      <c r="C31" s="53"/>
      <c r="D31" s="54"/>
      <c r="E31" s="54"/>
      <c r="F31" s="8" t="str">
        <f t="shared" si="0"/>
        <v xml:space="preserve"> </v>
      </c>
      <c r="G31" s="54"/>
      <c r="H31" s="54"/>
      <c r="I31" s="55" t="str">
        <f>IF(H31&lt;0.0001," ",((E31*(1-(LOOKUP(H31,'Grading Criteria'!$C$19:$G$19,'Grading Criteria'!$C$20:$G$20))))*D31))</f>
        <v xml:space="preserve"> </v>
      </c>
      <c r="J31" s="56"/>
      <c r="K31" s="54"/>
      <c r="L31" s="57" t="str">
        <f>IF(K31&lt;0.0001," ",((E31*(1-(LOOKUP(K31,'Grading Criteria'!$C$19:$G$19,'Grading Criteria'!$C$20:$G$20))))*D31))</f>
        <v xml:space="preserve"> </v>
      </c>
      <c r="M31" s="58"/>
      <c r="N31" s="58"/>
      <c r="O31" s="56"/>
      <c r="P31" s="56"/>
      <c r="Q31" s="56"/>
    </row>
    <row r="32" spans="1:17" ht="15.75" customHeight="1" x14ac:dyDescent="0.15">
      <c r="A32" s="51"/>
      <c r="B32" s="52"/>
      <c r="C32" s="53"/>
      <c r="D32" s="54"/>
      <c r="E32" s="54"/>
      <c r="F32" s="8" t="str">
        <f t="shared" si="0"/>
        <v xml:space="preserve"> </v>
      </c>
      <c r="G32" s="54"/>
      <c r="H32" s="54"/>
      <c r="I32" s="55" t="str">
        <f>IF(H32&lt;0.0001," ",((E32*(1-(LOOKUP(H32,'Grading Criteria'!$C$19:$G$19,'Grading Criteria'!$C$20:$G$20))))*D32))</f>
        <v xml:space="preserve"> </v>
      </c>
      <c r="J32" s="56"/>
      <c r="K32" s="54"/>
      <c r="L32" s="57" t="str">
        <f>IF(K32&lt;0.0001," ",((E32*(1-(LOOKUP(K32,'Grading Criteria'!$C$19:$G$19,'Grading Criteria'!$C$20:$G$20))))*D32))</f>
        <v xml:space="preserve"> </v>
      </c>
      <c r="M32" s="58"/>
      <c r="N32" s="58"/>
      <c r="O32" s="56"/>
      <c r="P32" s="56"/>
      <c r="Q32" s="56"/>
    </row>
    <row r="33" spans="1:17" ht="15.75" customHeight="1" x14ac:dyDescent="0.15">
      <c r="A33" s="51"/>
      <c r="B33" s="52"/>
      <c r="C33" s="53"/>
      <c r="D33" s="54"/>
      <c r="E33" s="54"/>
      <c r="F33" s="8" t="str">
        <f t="shared" si="0"/>
        <v xml:space="preserve"> </v>
      </c>
      <c r="G33" s="54"/>
      <c r="H33" s="54"/>
      <c r="I33" s="55" t="str">
        <f>IF(H33&lt;0.0001," ",((E33*(1-(LOOKUP(H33,'Grading Criteria'!$C$19:$G$19,'Grading Criteria'!$C$20:$G$20))))*D33))</f>
        <v xml:space="preserve"> </v>
      </c>
      <c r="J33" s="56"/>
      <c r="K33" s="54"/>
      <c r="L33" s="57" t="str">
        <f>IF(K33&lt;0.0001," ",((E33*(1-(LOOKUP(K33,'Grading Criteria'!$C$19:$G$19,'Grading Criteria'!$C$20:$G$20))))*D33))</f>
        <v xml:space="preserve"> </v>
      </c>
      <c r="M33" s="58"/>
      <c r="N33" s="58"/>
      <c r="O33" s="56"/>
      <c r="P33" s="56"/>
      <c r="Q33" s="56"/>
    </row>
    <row r="34" spans="1:17" ht="15.75" customHeight="1" x14ac:dyDescent="0.15">
      <c r="A34" s="51"/>
      <c r="B34" s="52"/>
      <c r="C34" s="53"/>
      <c r="D34" s="54"/>
      <c r="E34" s="54"/>
      <c r="F34" s="8" t="str">
        <f t="shared" si="0"/>
        <v xml:space="preserve"> </v>
      </c>
      <c r="G34" s="54"/>
      <c r="H34" s="54"/>
      <c r="I34" s="55" t="str">
        <f>IF(H34&lt;0.0001," ",((E34*(1-(LOOKUP(H34,'Grading Criteria'!$C$19:$G$19,'Grading Criteria'!$C$20:$G$20))))*D34))</f>
        <v xml:space="preserve"> </v>
      </c>
      <c r="J34" s="56"/>
      <c r="K34" s="54"/>
      <c r="L34" s="57" t="str">
        <f>IF(K34&lt;0.0001," ",((E34*(1-(LOOKUP(K34,'Grading Criteria'!$C$19:$G$19,'Grading Criteria'!$C$20:$G$20))))*D34))</f>
        <v xml:space="preserve"> </v>
      </c>
      <c r="M34" s="58"/>
      <c r="N34" s="58"/>
      <c r="O34" s="56"/>
      <c r="P34" s="56"/>
      <c r="Q34" s="56"/>
    </row>
    <row r="35" spans="1:17" ht="15.75" customHeight="1" x14ac:dyDescent="0.15">
      <c r="A35" s="51"/>
      <c r="B35" s="52"/>
      <c r="C35" s="53"/>
      <c r="D35" s="54"/>
      <c r="E35" s="54"/>
      <c r="F35" s="8" t="str">
        <f t="shared" si="0"/>
        <v xml:space="preserve"> </v>
      </c>
      <c r="G35" s="54"/>
      <c r="H35" s="54"/>
      <c r="I35" s="55" t="str">
        <f>IF(H35&lt;0.0001," ",((E35*(1-(LOOKUP(H35,'Grading Criteria'!$C$19:$G$19,'Grading Criteria'!$C$20:$G$20))))*D35))</f>
        <v xml:space="preserve"> </v>
      </c>
      <c r="J35" s="56"/>
      <c r="K35" s="54"/>
      <c r="L35" s="57" t="str">
        <f>IF(K35&lt;0.0001," ",((E35*(1-(LOOKUP(K35,'Grading Criteria'!$C$19:$G$19,'Grading Criteria'!$C$20:$G$20))))*D35))</f>
        <v xml:space="preserve"> </v>
      </c>
      <c r="M35" s="58"/>
      <c r="N35" s="58"/>
      <c r="O35" s="56"/>
      <c r="P35" s="56"/>
      <c r="Q35" s="56"/>
    </row>
    <row r="36" spans="1:17" ht="15.75" customHeight="1" x14ac:dyDescent="0.15">
      <c r="A36" s="51"/>
      <c r="B36" s="52"/>
      <c r="C36" s="53"/>
      <c r="D36" s="54"/>
      <c r="E36" s="54"/>
      <c r="F36" s="8" t="str">
        <f t="shared" si="0"/>
        <v xml:space="preserve"> </v>
      </c>
      <c r="G36" s="54"/>
      <c r="H36" s="54"/>
      <c r="I36" s="55" t="str">
        <f>IF(H36&lt;0.0001," ",((E36*(1-(LOOKUP(H36,'Grading Criteria'!$C$19:$G$19,'Grading Criteria'!$C$20:$G$20))))*D36))</f>
        <v xml:space="preserve"> </v>
      </c>
      <c r="J36" s="56"/>
      <c r="K36" s="54"/>
      <c r="L36" s="57" t="str">
        <f>IF(K36&lt;0.0001," ",((E36*(1-(LOOKUP(K36,'Grading Criteria'!$C$19:$G$19,'Grading Criteria'!$C$20:$G$20))))*D36))</f>
        <v xml:space="preserve"> </v>
      </c>
      <c r="M36" s="58"/>
      <c r="N36" s="58"/>
      <c r="O36" s="56"/>
      <c r="P36" s="56"/>
      <c r="Q36" s="56"/>
    </row>
    <row r="37" spans="1:17" ht="15.75" customHeight="1" x14ac:dyDescent="0.15">
      <c r="A37" s="51"/>
      <c r="B37" s="52"/>
      <c r="C37" s="53"/>
      <c r="D37" s="54"/>
      <c r="E37" s="54"/>
      <c r="F37" s="8" t="str">
        <f t="shared" si="0"/>
        <v xml:space="preserve"> </v>
      </c>
      <c r="G37" s="54"/>
      <c r="H37" s="54"/>
      <c r="I37" s="55" t="str">
        <f>IF(H37&lt;0.0001," ",((E37*(1-(LOOKUP(H37,'Grading Criteria'!$C$19:$G$19,'Grading Criteria'!$C$20:$G$20))))*D37))</f>
        <v xml:space="preserve"> </v>
      </c>
      <c r="J37" s="56"/>
      <c r="K37" s="54"/>
      <c r="L37" s="57" t="str">
        <f>IF(K37&lt;0.0001," ",((E37*(1-(LOOKUP(K37,'Grading Criteria'!$C$19:$G$19,'Grading Criteria'!$C$20:$G$20))))*D37))</f>
        <v xml:space="preserve"> </v>
      </c>
      <c r="M37" s="58"/>
      <c r="N37" s="58"/>
      <c r="O37" s="56"/>
      <c r="P37" s="56"/>
      <c r="Q37" s="56"/>
    </row>
    <row r="38" spans="1:17" ht="15.75" customHeight="1" x14ac:dyDescent="0.15">
      <c r="A38" s="51"/>
      <c r="B38" s="52"/>
      <c r="C38" s="53"/>
      <c r="D38" s="54"/>
      <c r="E38" s="54"/>
      <c r="F38" s="8" t="str">
        <f t="shared" si="0"/>
        <v xml:space="preserve"> </v>
      </c>
      <c r="G38" s="54"/>
      <c r="H38" s="54"/>
      <c r="I38" s="55" t="str">
        <f>IF(H38&lt;0.0001," ",((E38*(1-(LOOKUP(H38,'Grading Criteria'!$C$19:$G$19,'Grading Criteria'!$C$20:$G$20))))*D38))</f>
        <v xml:space="preserve"> </v>
      </c>
      <c r="J38" s="56"/>
      <c r="K38" s="54"/>
      <c r="L38" s="57" t="str">
        <f>IF(K38&lt;0.0001," ",((E38*(1-(LOOKUP(K38,'Grading Criteria'!$C$19:$G$19,'Grading Criteria'!$C$20:$G$20))))*D38))</f>
        <v xml:space="preserve"> </v>
      </c>
      <c r="M38" s="58"/>
      <c r="N38" s="58"/>
      <c r="O38" s="56"/>
      <c r="P38" s="56"/>
      <c r="Q38" s="56"/>
    </row>
    <row r="39" spans="1:17" ht="15.75" customHeight="1" x14ac:dyDescent="0.15">
      <c r="A39" s="51"/>
      <c r="B39" s="52"/>
      <c r="C39" s="53"/>
      <c r="D39" s="54"/>
      <c r="E39" s="54"/>
      <c r="F39" s="8" t="str">
        <f t="shared" si="0"/>
        <v xml:space="preserve"> </v>
      </c>
      <c r="G39" s="54"/>
      <c r="H39" s="54"/>
      <c r="I39" s="55" t="str">
        <f>IF(H39&lt;0.0001," ",((E39*(1-(LOOKUP(H39,'Grading Criteria'!$C$19:$G$19,'Grading Criteria'!$C$20:$G$20))))*D39))</f>
        <v xml:space="preserve"> </v>
      </c>
      <c r="J39" s="56"/>
      <c r="K39" s="54"/>
      <c r="L39" s="57" t="str">
        <f>IF(K39&lt;0.0001," ",((E39*(1-(LOOKUP(K39,'Grading Criteria'!$C$19:$G$19,'Grading Criteria'!$C$20:$G$20))))*D39))</f>
        <v xml:space="preserve"> </v>
      </c>
      <c r="M39" s="58"/>
      <c r="N39" s="58"/>
      <c r="O39" s="56"/>
      <c r="P39" s="56"/>
      <c r="Q39" s="56"/>
    </row>
    <row r="40" spans="1:17" ht="15.75" customHeight="1" x14ac:dyDescent="0.15">
      <c r="A40" s="51"/>
      <c r="B40" s="52"/>
      <c r="C40" s="53"/>
      <c r="D40" s="54"/>
      <c r="E40" s="54"/>
      <c r="F40" s="8" t="str">
        <f t="shared" si="0"/>
        <v xml:space="preserve"> </v>
      </c>
      <c r="G40" s="54"/>
      <c r="H40" s="54"/>
      <c r="I40" s="55" t="str">
        <f>IF(H40&lt;0.0001," ",((E40*(1-(LOOKUP(H40,'Grading Criteria'!$C$19:$G$19,'Grading Criteria'!$C$20:$G$20))))*D40))</f>
        <v xml:space="preserve"> </v>
      </c>
      <c r="J40" s="56"/>
      <c r="K40" s="54"/>
      <c r="L40" s="57" t="str">
        <f>IF(K40&lt;0.0001," ",((E40*(1-(LOOKUP(K40,'Grading Criteria'!$C$19:$G$19,'Grading Criteria'!$C$20:$G$20))))*D40))</f>
        <v xml:space="preserve"> </v>
      </c>
      <c r="M40" s="58"/>
      <c r="N40" s="58"/>
      <c r="O40" s="56"/>
      <c r="P40" s="56"/>
      <c r="Q40" s="56"/>
    </row>
    <row r="41" spans="1:17" ht="15.75" customHeight="1" x14ac:dyDescent="0.15">
      <c r="A41" s="51"/>
      <c r="B41" s="52"/>
      <c r="C41" s="53"/>
      <c r="D41" s="54"/>
      <c r="E41" s="54"/>
      <c r="F41" s="8" t="str">
        <f t="shared" si="0"/>
        <v xml:space="preserve"> </v>
      </c>
      <c r="G41" s="61"/>
      <c r="H41" s="54"/>
      <c r="I41" s="55" t="str">
        <f>IF(H41&lt;0.0001," ",((E41*(1-(LOOKUP(H41,'Grading Criteria'!$C$19:$G$19,'Grading Criteria'!$C$20:$G$20))))*D41))</f>
        <v xml:space="preserve"> </v>
      </c>
      <c r="J41" s="56"/>
      <c r="K41" s="54"/>
      <c r="L41" s="57" t="str">
        <f>IF(K41&lt;0.0001," ",((E41*(1-(LOOKUP(K41,'Grading Criteria'!$C$19:$G$19,'Grading Criteria'!$C$20:$G$20))))*D41))</f>
        <v xml:space="preserve"> </v>
      </c>
      <c r="M41" s="58"/>
      <c r="N41" s="58"/>
      <c r="O41" s="56"/>
      <c r="P41" s="56"/>
      <c r="Q41" s="56"/>
    </row>
    <row r="42" spans="1:17" ht="15.75" customHeight="1" x14ac:dyDescent="0.15">
      <c r="A42" s="51"/>
      <c r="B42" s="52"/>
      <c r="C42" s="53"/>
      <c r="D42" s="54"/>
      <c r="E42" s="54"/>
      <c r="F42" s="8" t="str">
        <f t="shared" si="0"/>
        <v xml:space="preserve"> </v>
      </c>
      <c r="G42" s="54"/>
      <c r="H42" s="54"/>
      <c r="I42" s="55" t="str">
        <f>IF(H42&lt;0.0001," ",((E42*(1-(LOOKUP(H42,'Grading Criteria'!$C$19:$G$19,'Grading Criteria'!$C$20:$G$20))))*D42))</f>
        <v xml:space="preserve"> </v>
      </c>
      <c r="J42" s="56"/>
      <c r="K42" s="54"/>
      <c r="L42" s="57" t="str">
        <f>IF(K42&lt;0.0001," ",((E42*(1-(LOOKUP(K42,'Grading Criteria'!$C$19:$G$19,'Grading Criteria'!$C$20:$G$20))))*D42))</f>
        <v xml:space="preserve"> </v>
      </c>
      <c r="M42" s="58"/>
      <c r="N42" s="58"/>
      <c r="O42" s="56"/>
      <c r="P42" s="56"/>
      <c r="Q42" s="56"/>
    </row>
    <row r="43" spans="1:17" ht="15.75" customHeight="1" x14ac:dyDescent="0.15">
      <c r="A43" s="51"/>
      <c r="B43" s="52"/>
      <c r="C43" s="53"/>
      <c r="D43" s="54"/>
      <c r="E43" s="54"/>
      <c r="F43" s="8" t="str">
        <f t="shared" si="0"/>
        <v xml:space="preserve"> </v>
      </c>
      <c r="G43" s="54"/>
      <c r="H43" s="54"/>
      <c r="I43" s="55" t="str">
        <f>IF(H43&lt;0.0001," ",((E43*(1-(LOOKUP(H43,'Grading Criteria'!$C$19:$G$19,'Grading Criteria'!$C$20:$G$20))))*D43))</f>
        <v xml:space="preserve"> </v>
      </c>
      <c r="J43" s="56"/>
      <c r="K43" s="54"/>
      <c r="L43" s="57" t="str">
        <f>IF(K43&lt;0.0001," ",((E43*(1-(LOOKUP(K43,'Grading Criteria'!$C$19:$G$19,'Grading Criteria'!$C$20:$G$20))))*D43))</f>
        <v xml:space="preserve"> </v>
      </c>
      <c r="M43" s="58"/>
      <c r="N43" s="58"/>
      <c r="O43" s="56"/>
      <c r="P43" s="56"/>
      <c r="Q43" s="56"/>
    </row>
    <row r="44" spans="1:17" ht="15.75" customHeight="1" x14ac:dyDescent="0.15">
      <c r="A44" s="51"/>
      <c r="B44" s="52"/>
      <c r="C44" s="53"/>
      <c r="D44" s="54"/>
      <c r="E44" s="54"/>
      <c r="F44" s="8" t="str">
        <f t="shared" si="0"/>
        <v xml:space="preserve"> </v>
      </c>
      <c r="G44" s="54"/>
      <c r="H44" s="54"/>
      <c r="I44" s="55" t="str">
        <f>IF(H44&lt;0.0001," ",((E44*(1-(LOOKUP(H44,'Grading Criteria'!$C$19:$G$19,'Grading Criteria'!$C$20:$G$20))))*D44))</f>
        <v xml:space="preserve"> </v>
      </c>
      <c r="J44" s="56"/>
      <c r="K44" s="54"/>
      <c r="L44" s="57" t="str">
        <f>IF(K44&lt;0.0001," ",((E44*(1-(LOOKUP(K44,'Grading Criteria'!$C$19:$G$19,'Grading Criteria'!$C$20:$G$20))))*D44))</f>
        <v xml:space="preserve"> </v>
      </c>
      <c r="M44" s="58"/>
      <c r="N44" s="58"/>
      <c r="O44" s="56"/>
      <c r="P44" s="56"/>
      <c r="Q44" s="56"/>
    </row>
    <row r="45" spans="1:17" ht="15.75" customHeight="1" x14ac:dyDescent="0.15">
      <c r="A45" s="51"/>
      <c r="B45" s="52"/>
      <c r="C45" s="53"/>
      <c r="D45" s="54"/>
      <c r="E45" s="54"/>
      <c r="F45" s="8" t="str">
        <f t="shared" si="0"/>
        <v xml:space="preserve"> </v>
      </c>
      <c r="G45" s="54"/>
      <c r="H45" s="54"/>
      <c r="I45" s="55" t="str">
        <f>IF(H45&lt;0.0001," ",((E45*(1-(LOOKUP(H45,'Grading Criteria'!$C$19:$G$19,'Grading Criteria'!$C$20:$G$20))))*D45))</f>
        <v xml:space="preserve"> </v>
      </c>
      <c r="J45" s="56"/>
      <c r="K45" s="54"/>
      <c r="L45" s="57" t="str">
        <f>IF(K45&lt;0.0001," ",((E45*(1-(LOOKUP(K45,'Grading Criteria'!$C$19:$G$19,'Grading Criteria'!$C$20:$G$20))))*D45))</f>
        <v xml:space="preserve"> </v>
      </c>
      <c r="M45" s="58"/>
      <c r="N45" s="58"/>
      <c r="O45" s="56"/>
      <c r="P45" s="56"/>
      <c r="Q45" s="56"/>
    </row>
    <row r="46" spans="1:17" ht="15.75" customHeight="1" x14ac:dyDescent="0.15">
      <c r="A46" s="51"/>
      <c r="B46" s="52"/>
      <c r="C46" s="53"/>
      <c r="D46" s="54"/>
      <c r="E46" s="54"/>
      <c r="F46" s="8" t="str">
        <f t="shared" si="0"/>
        <v xml:space="preserve"> </v>
      </c>
      <c r="G46" s="54"/>
      <c r="H46" s="54"/>
      <c r="I46" s="55" t="str">
        <f>IF(H46&lt;0.0001," ",((E46*(1-(LOOKUP(H46,'Grading Criteria'!$C$19:$G$19,'Grading Criteria'!$C$20:$G$20))))*D46))</f>
        <v xml:space="preserve"> </v>
      </c>
      <c r="J46" s="56"/>
      <c r="K46" s="54"/>
      <c r="L46" s="57" t="str">
        <f>IF(K46&lt;0.0001," ",((E46*(1-(LOOKUP(K46,'Grading Criteria'!$C$19:$G$19,'Grading Criteria'!$C$20:$G$20))))*D46))</f>
        <v xml:space="preserve"> </v>
      </c>
      <c r="M46" s="58"/>
      <c r="N46" s="58"/>
      <c r="O46" s="56"/>
      <c r="P46" s="56"/>
      <c r="Q46" s="56"/>
    </row>
    <row r="47" spans="1:17" ht="15.75" customHeight="1" x14ac:dyDescent="0.15">
      <c r="A47" s="51"/>
      <c r="B47" s="52"/>
      <c r="C47" s="53"/>
      <c r="D47" s="54"/>
      <c r="E47" s="54"/>
      <c r="F47" s="8" t="str">
        <f t="shared" si="0"/>
        <v xml:space="preserve"> </v>
      </c>
      <c r="G47" s="54"/>
      <c r="H47" s="54"/>
      <c r="I47" s="55" t="str">
        <f>IF(H47&lt;0.0001," ",((E47*(1-(LOOKUP(H47,'Grading Criteria'!$C$19:$G$19,'Grading Criteria'!$C$20:$G$20))))*D47))</f>
        <v xml:space="preserve"> </v>
      </c>
      <c r="J47" s="56"/>
      <c r="K47" s="54"/>
      <c r="L47" s="57" t="str">
        <f>IF(K47&lt;0.0001," ",((E47*(1-(LOOKUP(K47,'Grading Criteria'!$C$19:$G$19,'Grading Criteria'!$C$20:$G$20))))*D47))</f>
        <v xml:space="preserve"> </v>
      </c>
      <c r="M47" s="58"/>
      <c r="N47" s="58"/>
      <c r="O47" s="56"/>
      <c r="P47" s="56"/>
      <c r="Q47" s="56"/>
    </row>
    <row r="48" spans="1:17" ht="15.75" customHeight="1" x14ac:dyDescent="0.15">
      <c r="A48" s="51"/>
      <c r="B48" s="52"/>
      <c r="C48" s="53"/>
      <c r="D48" s="59"/>
      <c r="E48" s="59"/>
      <c r="F48" s="8" t="str">
        <f t="shared" si="0"/>
        <v xml:space="preserve"> </v>
      </c>
      <c r="G48" s="62"/>
      <c r="H48" s="59"/>
      <c r="I48" s="55" t="str">
        <f>IF(H48&lt;0.0001," ",((E48*(1-(LOOKUP(H48,'Grading Criteria'!$C$19:$G$19,'Grading Criteria'!$C$20:$G$20))))*D48))</f>
        <v xml:space="preserve"> </v>
      </c>
      <c r="J48" s="56"/>
      <c r="K48" s="54"/>
      <c r="L48" s="57" t="str">
        <f>IF(K48&lt;0.0001," ",((E48*(1-(LOOKUP(K48,'Grading Criteria'!$C$19:$G$19,'Grading Criteria'!$C$20:$G$20))))*D48))</f>
        <v xml:space="preserve"> </v>
      </c>
      <c r="M48" s="58"/>
      <c r="N48" s="58"/>
      <c r="O48" s="56"/>
      <c r="P48" s="56"/>
      <c r="Q48" s="56"/>
    </row>
    <row r="49" spans="1:17" ht="15.75" customHeight="1" x14ac:dyDescent="0.15">
      <c r="A49" s="51"/>
      <c r="B49" s="52"/>
      <c r="C49" s="53"/>
      <c r="D49" s="59"/>
      <c r="E49" s="59"/>
      <c r="F49" s="8" t="str">
        <f t="shared" si="0"/>
        <v xml:space="preserve"> </v>
      </c>
      <c r="G49" s="62"/>
      <c r="H49" s="59"/>
      <c r="I49" s="55" t="str">
        <f>IF(H49&lt;0.0001," ",((E49*(1-(LOOKUP(H49,'Grading Criteria'!$C$19:$G$19,'Grading Criteria'!$C$20:$G$20))))*D49))</f>
        <v xml:space="preserve"> </v>
      </c>
      <c r="J49" s="56"/>
      <c r="K49" s="54"/>
      <c r="L49" s="57" t="str">
        <f>IF(K49&lt;0.0001," ",((E49*(1-(LOOKUP(K49,'Grading Criteria'!$C$19:$G$19,'Grading Criteria'!$C$20:$G$20))))*D49))</f>
        <v xml:space="preserve"> </v>
      </c>
      <c r="M49" s="58"/>
      <c r="N49" s="58"/>
      <c r="O49" s="56"/>
      <c r="P49" s="56"/>
      <c r="Q49" s="56"/>
    </row>
    <row r="50" spans="1:17" ht="15.75" customHeight="1" x14ac:dyDescent="0.15">
      <c r="A50" s="51"/>
      <c r="B50" s="52"/>
      <c r="C50" s="53"/>
      <c r="D50" s="59"/>
      <c r="E50" s="59"/>
      <c r="F50" s="8" t="str">
        <f t="shared" si="0"/>
        <v xml:space="preserve"> </v>
      </c>
      <c r="G50" s="62"/>
      <c r="H50" s="59"/>
      <c r="I50" s="55" t="str">
        <f>IF(H50&lt;0.0001," ",((E50*(1-(LOOKUP(H50,'Grading Criteria'!$C$19:$G$19,'Grading Criteria'!$C$20:$G$20))))*D50))</f>
        <v xml:space="preserve"> </v>
      </c>
      <c r="J50" s="56"/>
      <c r="K50" s="54"/>
      <c r="L50" s="57" t="str">
        <f>IF(K50&lt;0.0001," ",((E50*(1-(LOOKUP(K50,'Grading Criteria'!$C$19:$G$19,'Grading Criteria'!$C$20:$G$20))))*D50))</f>
        <v xml:space="preserve"> </v>
      </c>
      <c r="M50" s="58"/>
      <c r="N50" s="58"/>
      <c r="O50" s="56"/>
      <c r="P50" s="56"/>
      <c r="Q50" s="56"/>
    </row>
    <row r="51" spans="1:17" ht="15.75" customHeight="1" x14ac:dyDescent="0.15">
      <c r="A51" s="51"/>
      <c r="B51" s="52"/>
      <c r="C51" s="53"/>
      <c r="D51" s="59"/>
      <c r="E51" s="59"/>
      <c r="F51" s="8" t="str">
        <f t="shared" si="0"/>
        <v xml:space="preserve"> </v>
      </c>
      <c r="G51" s="62"/>
      <c r="H51" s="59"/>
      <c r="I51" s="55" t="str">
        <f>IF(H51&lt;0.0001," ",((E51*(1-(LOOKUP(H51,'Grading Criteria'!$C$19:$G$19,'Grading Criteria'!$C$20:$G$20))))*D51))</f>
        <v xml:space="preserve"> </v>
      </c>
      <c r="J51" s="56"/>
      <c r="K51" s="54"/>
      <c r="L51" s="57" t="str">
        <f>IF(K51&lt;0.0001," ",((E51*(1-(LOOKUP(K51,'Grading Criteria'!$C$19:$G$19,'Grading Criteria'!$C$20:$G$20))))*D51))</f>
        <v xml:space="preserve"> </v>
      </c>
      <c r="M51" s="58"/>
      <c r="N51" s="58"/>
      <c r="O51" s="56"/>
      <c r="P51" s="56"/>
      <c r="Q51" s="56"/>
    </row>
    <row r="52" spans="1:17" ht="15.75" customHeight="1" x14ac:dyDescent="0.15">
      <c r="A52" s="51"/>
      <c r="B52" s="52"/>
      <c r="C52" s="53"/>
      <c r="D52" s="59"/>
      <c r="E52" s="59"/>
      <c r="F52" s="8" t="str">
        <f t="shared" si="0"/>
        <v xml:space="preserve"> </v>
      </c>
      <c r="G52" s="62"/>
      <c r="H52" s="59"/>
      <c r="I52" s="55" t="str">
        <f>IF(H52&lt;0.0001," ",((E52*(1-(LOOKUP(H52,'Grading Criteria'!$C$19:$G$19,'Grading Criteria'!$C$20:$G$20))))*D52))</f>
        <v xml:space="preserve"> </v>
      </c>
      <c r="J52" s="56"/>
      <c r="K52" s="54"/>
      <c r="L52" s="57" t="str">
        <f>IF(K52&lt;0.0001," ",((E52*(1-(LOOKUP(K52,'Grading Criteria'!$C$19:$G$19,'Grading Criteria'!$C$20:$G$20))))*D52))</f>
        <v xml:space="preserve"> </v>
      </c>
      <c r="M52" s="58"/>
      <c r="N52" s="58"/>
      <c r="O52" s="56"/>
      <c r="P52" s="56"/>
      <c r="Q52" s="56"/>
    </row>
    <row r="53" spans="1:17" ht="15.75" customHeight="1" x14ac:dyDescent="0.15">
      <c r="A53" s="51"/>
      <c r="B53" s="52"/>
      <c r="C53" s="53"/>
      <c r="D53" s="59"/>
      <c r="E53" s="59"/>
      <c r="F53" s="8" t="str">
        <f t="shared" si="0"/>
        <v xml:space="preserve"> </v>
      </c>
      <c r="G53" s="62"/>
      <c r="H53" s="59"/>
      <c r="I53" s="55" t="str">
        <f>IF(H53&lt;0.0001," ",((E53*(1-(LOOKUP(H53,'Grading Criteria'!$C$19:$G$19,'Grading Criteria'!$C$20:$G$20))))*D53))</f>
        <v xml:space="preserve"> </v>
      </c>
      <c r="J53" s="56"/>
      <c r="K53" s="54"/>
      <c r="L53" s="57" t="str">
        <f>IF(K53&lt;0.0001," ",((E53*(1-(LOOKUP(K53,'Grading Criteria'!$C$19:$G$19,'Grading Criteria'!$C$20:$G$20))))*D53))</f>
        <v xml:space="preserve"> </v>
      </c>
      <c r="M53" s="58"/>
      <c r="N53" s="58"/>
      <c r="O53" s="56"/>
      <c r="P53" s="56"/>
      <c r="Q53" s="56"/>
    </row>
    <row r="54" spans="1:17" ht="15.75" customHeight="1" x14ac:dyDescent="0.15">
      <c r="A54" s="51"/>
      <c r="B54" s="52"/>
      <c r="C54" s="53"/>
      <c r="D54" s="59"/>
      <c r="E54" s="59"/>
      <c r="F54" s="8" t="str">
        <f t="shared" si="0"/>
        <v xml:space="preserve"> </v>
      </c>
      <c r="G54" s="62"/>
      <c r="H54" s="59"/>
      <c r="I54" s="55" t="str">
        <f>IF(H54&lt;0.0001," ",((E54*(1-(LOOKUP(H54,'Grading Criteria'!$C$19:$G$19,'Grading Criteria'!$C$20:$G$20))))*D54))</f>
        <v xml:space="preserve"> </v>
      </c>
      <c r="J54" s="56"/>
      <c r="K54" s="54"/>
      <c r="L54" s="57" t="str">
        <f>IF(K54&lt;0.0001," ",((E54*(1-(LOOKUP(K54,'Grading Criteria'!$C$19:$G$19,'Grading Criteria'!$C$20:$G$20))))*D54))</f>
        <v xml:space="preserve"> </v>
      </c>
      <c r="M54" s="58"/>
      <c r="N54" s="58"/>
      <c r="O54" s="56"/>
      <c r="P54" s="56"/>
      <c r="Q54" s="56"/>
    </row>
    <row r="55" spans="1:17" ht="15.75" customHeight="1" x14ac:dyDescent="0.15">
      <c r="A55" s="51"/>
      <c r="B55" s="52"/>
      <c r="C55" s="53"/>
      <c r="D55" s="59"/>
      <c r="E55" s="59"/>
      <c r="F55" s="8" t="str">
        <f t="shared" si="0"/>
        <v xml:space="preserve"> </v>
      </c>
      <c r="G55" s="62"/>
      <c r="H55" s="59"/>
      <c r="I55" s="55" t="str">
        <f>IF(H55&lt;0.0001," ",((E55*(1-(LOOKUP(H55,'Grading Criteria'!$C$19:$G$19,'Grading Criteria'!$C$20:$G$20))))*D55))</f>
        <v xml:space="preserve"> </v>
      </c>
      <c r="J55" s="56"/>
      <c r="K55" s="54"/>
      <c r="L55" s="57" t="str">
        <f>IF(K55&lt;0.0001," ",((E55*(1-(LOOKUP(K55,'Grading Criteria'!$C$19:$G$19,'Grading Criteria'!$C$20:$G$20))))*D55))</f>
        <v xml:space="preserve"> </v>
      </c>
      <c r="M55" s="58"/>
      <c r="N55" s="58"/>
      <c r="O55" s="56"/>
      <c r="P55" s="56"/>
      <c r="Q55" s="56"/>
    </row>
    <row r="56" spans="1:17" ht="15.75" customHeight="1" x14ac:dyDescent="0.15">
      <c r="A56" s="51"/>
      <c r="B56" s="52"/>
      <c r="C56" s="53"/>
      <c r="D56" s="59"/>
      <c r="E56" s="59"/>
      <c r="F56" s="8" t="str">
        <f t="shared" si="0"/>
        <v xml:space="preserve"> </v>
      </c>
      <c r="G56" s="62"/>
      <c r="H56" s="59"/>
      <c r="I56" s="55" t="str">
        <f>IF(H56&lt;0.0001," ",((E56*(1-(LOOKUP(H56,'Grading Criteria'!$C$19:$G$19,'Grading Criteria'!$C$20:$G$20))))*D56))</f>
        <v xml:space="preserve"> </v>
      </c>
      <c r="J56" s="56"/>
      <c r="K56" s="54"/>
      <c r="L56" s="57" t="str">
        <f>IF(K56&lt;0.0001," ",((E56*(1-(LOOKUP(K56,'Grading Criteria'!$C$19:$G$19,'Grading Criteria'!$C$20:$G$20))))*D56))</f>
        <v xml:space="preserve"> </v>
      </c>
      <c r="M56" s="58"/>
      <c r="N56" s="58"/>
      <c r="O56" s="56"/>
      <c r="P56" s="56"/>
      <c r="Q56" s="56"/>
    </row>
    <row r="57" spans="1:17" ht="15.75" customHeight="1" x14ac:dyDescent="0.15">
      <c r="A57" s="51"/>
      <c r="B57" s="52"/>
      <c r="C57" s="53"/>
      <c r="D57" s="59"/>
      <c r="E57" s="59"/>
      <c r="F57" s="8" t="str">
        <f t="shared" si="0"/>
        <v xml:space="preserve"> </v>
      </c>
      <c r="G57" s="62"/>
      <c r="H57" s="59"/>
      <c r="I57" s="55" t="str">
        <f>IF(H57&lt;0.0001," ",((E57*(1-(LOOKUP(H57,'Grading Criteria'!$C$19:$G$19,'Grading Criteria'!$C$20:$G$20))))*D57))</f>
        <v xml:space="preserve"> </v>
      </c>
      <c r="J57" s="56"/>
      <c r="K57" s="54"/>
      <c r="L57" s="57" t="str">
        <f>IF(K57&lt;0.0001," ",((E57*(1-(LOOKUP(K57,'Grading Criteria'!$C$19:$G$19,'Grading Criteria'!$C$20:$G$20))))*D57))</f>
        <v xml:space="preserve"> </v>
      </c>
      <c r="M57" s="58"/>
      <c r="N57" s="58"/>
      <c r="O57" s="56"/>
      <c r="P57" s="56"/>
      <c r="Q57" s="56"/>
    </row>
    <row r="58" spans="1:17" ht="15.75" customHeight="1" x14ac:dyDescent="0.15">
      <c r="A58" s="51"/>
      <c r="B58" s="52"/>
      <c r="C58" s="53"/>
      <c r="D58" s="59"/>
      <c r="E58" s="59"/>
      <c r="F58" s="8" t="str">
        <f t="shared" si="0"/>
        <v xml:space="preserve"> </v>
      </c>
      <c r="G58" s="62"/>
      <c r="H58" s="59"/>
      <c r="I58" s="55" t="str">
        <f>IF(H58&lt;0.0001," ",((E58*(1-(LOOKUP(H58,'Grading Criteria'!$C$19:$G$19,'Grading Criteria'!$C$20:$G$20))))*D58))</f>
        <v xml:space="preserve"> </v>
      </c>
      <c r="J58" s="56"/>
      <c r="K58" s="54"/>
      <c r="L58" s="57" t="str">
        <f>IF(K58&lt;0.0001," ",((E58*(1-(LOOKUP(K58,'Grading Criteria'!$C$19:$G$19,'Grading Criteria'!$C$20:$G$20))))*D58))</f>
        <v xml:space="preserve"> </v>
      </c>
      <c r="M58" s="58"/>
      <c r="N58" s="58"/>
      <c r="O58" s="56"/>
      <c r="P58" s="56"/>
      <c r="Q58" s="56"/>
    </row>
    <row r="59" spans="1:17" ht="15.75" customHeight="1" x14ac:dyDescent="0.15">
      <c r="A59" s="51"/>
      <c r="B59" s="52"/>
      <c r="C59" s="53"/>
      <c r="D59" s="59"/>
      <c r="E59" s="59"/>
      <c r="F59" s="8" t="str">
        <f t="shared" si="0"/>
        <v xml:space="preserve"> </v>
      </c>
      <c r="G59" s="62"/>
      <c r="H59" s="59"/>
      <c r="I59" s="55" t="str">
        <f>IF(H59&lt;0.0001," ",((E59*(1-(LOOKUP(H59,'Grading Criteria'!$C$19:$G$19,'Grading Criteria'!$C$20:$G$20))))*D59))</f>
        <v xml:space="preserve"> </v>
      </c>
      <c r="J59" s="56"/>
      <c r="K59" s="54"/>
      <c r="L59" s="57" t="str">
        <f>IF(K59&lt;0.0001," ",((E59*(1-(LOOKUP(K59,'Grading Criteria'!$C$19:$G$19,'Grading Criteria'!$C$20:$G$20))))*D59))</f>
        <v xml:space="preserve"> </v>
      </c>
      <c r="M59" s="58"/>
      <c r="N59" s="58"/>
      <c r="O59" s="56"/>
      <c r="P59" s="56"/>
      <c r="Q59" s="56"/>
    </row>
    <row r="60" spans="1:17" ht="15.75" customHeight="1" x14ac:dyDescent="0.15">
      <c r="A60" s="51"/>
      <c r="B60" s="52"/>
      <c r="C60" s="53"/>
      <c r="D60" s="59"/>
      <c r="E60" s="59"/>
      <c r="F60" s="8" t="str">
        <f t="shared" si="0"/>
        <v xml:space="preserve"> </v>
      </c>
      <c r="G60" s="62"/>
      <c r="H60" s="59"/>
      <c r="I60" s="55" t="str">
        <f>IF(H60&lt;0.0001," ",((E60*(1-(LOOKUP(H60,'Grading Criteria'!$C$19:$G$19,'Grading Criteria'!$C$20:$G$20))))*D60))</f>
        <v xml:space="preserve"> </v>
      </c>
      <c r="J60" s="56"/>
      <c r="K60" s="54"/>
      <c r="L60" s="57" t="str">
        <f>IF(K60&lt;0.0001," ",((E60*(1-(LOOKUP(K60,'Grading Criteria'!$C$19:$G$19,'Grading Criteria'!$C$20:$G$20))))*D60))</f>
        <v xml:space="preserve"> </v>
      </c>
      <c r="M60" s="58"/>
      <c r="N60" s="58"/>
      <c r="O60" s="56"/>
      <c r="P60" s="56"/>
      <c r="Q60" s="56"/>
    </row>
    <row r="61" spans="1:17" ht="15.75" customHeight="1" x14ac:dyDescent="0.15">
      <c r="A61" s="51"/>
      <c r="B61" s="52"/>
      <c r="C61" s="53"/>
      <c r="D61" s="59"/>
      <c r="E61" s="59"/>
      <c r="F61" s="8" t="str">
        <f t="shared" si="0"/>
        <v xml:space="preserve"> </v>
      </c>
      <c r="G61" s="62"/>
      <c r="H61" s="59"/>
      <c r="I61" s="55" t="str">
        <f>IF(H61&lt;0.0001," ",((E61*(1-(LOOKUP(H61,'Grading Criteria'!$C$19:$G$19,'Grading Criteria'!$C$20:$G$20))))*D61))</f>
        <v xml:space="preserve"> </v>
      </c>
      <c r="J61" s="56"/>
      <c r="K61" s="54"/>
      <c r="L61" s="57" t="str">
        <f>IF(K61&lt;0.0001," ",((E61*(1-(LOOKUP(K61,'Grading Criteria'!$C$19:$G$19,'Grading Criteria'!$C$20:$G$20))))*D61))</f>
        <v xml:space="preserve"> </v>
      </c>
      <c r="M61" s="58"/>
      <c r="N61" s="58"/>
      <c r="O61" s="56"/>
      <c r="P61" s="56"/>
      <c r="Q61" s="56"/>
    </row>
    <row r="62" spans="1:17" ht="15.75" customHeight="1" x14ac:dyDescent="0.15">
      <c r="A62" s="51"/>
      <c r="B62" s="52"/>
      <c r="C62" s="53"/>
      <c r="D62" s="59"/>
      <c r="E62" s="59"/>
      <c r="F62" s="8" t="str">
        <f t="shared" si="0"/>
        <v xml:space="preserve"> </v>
      </c>
      <c r="G62" s="62"/>
      <c r="H62" s="59"/>
      <c r="I62" s="55" t="str">
        <f>IF(H62&lt;0.0001," ",((E62*(1-(LOOKUP(H62,'Grading Criteria'!$C$19:$G$19,'Grading Criteria'!$C$20:$G$20))))*D62))</f>
        <v xml:space="preserve"> </v>
      </c>
      <c r="J62" s="56"/>
      <c r="K62" s="54"/>
      <c r="L62" s="57" t="str">
        <f>IF(K62&lt;0.0001," ",((E62*(1-(LOOKUP(K62,'Grading Criteria'!$C$19:$G$19,'Grading Criteria'!$C$20:$G$20))))*D62))</f>
        <v xml:space="preserve"> </v>
      </c>
      <c r="M62" s="58"/>
      <c r="N62" s="58"/>
      <c r="O62" s="56"/>
      <c r="P62" s="56"/>
      <c r="Q62" s="56"/>
    </row>
    <row r="63" spans="1:17" ht="15.75" customHeight="1" x14ac:dyDescent="0.15">
      <c r="A63" s="51"/>
      <c r="B63" s="52"/>
      <c r="C63" s="53"/>
      <c r="D63" s="59"/>
      <c r="E63" s="59"/>
      <c r="F63" s="8" t="str">
        <f t="shared" si="0"/>
        <v xml:space="preserve"> </v>
      </c>
      <c r="G63" s="62"/>
      <c r="H63" s="59"/>
      <c r="I63" s="55" t="str">
        <f>IF(H63&lt;0.0001," ",((E63*(1-(LOOKUP(H63,'Grading Criteria'!$C$19:$G$19,'Grading Criteria'!$C$20:$G$20))))*D63))</f>
        <v xml:space="preserve"> </v>
      </c>
      <c r="J63" s="56"/>
      <c r="K63" s="54"/>
      <c r="L63" s="57" t="str">
        <f>IF(K63&lt;0.0001," ",((E63*(1-(LOOKUP(K63,'Grading Criteria'!$C$19:$G$19,'Grading Criteria'!$C$20:$G$20))))*D63))</f>
        <v xml:space="preserve"> </v>
      </c>
      <c r="M63" s="58"/>
      <c r="N63" s="58"/>
      <c r="O63" s="56"/>
      <c r="P63" s="56"/>
      <c r="Q63" s="56"/>
    </row>
    <row r="64" spans="1:17" ht="15.75" customHeight="1" x14ac:dyDescent="0.15">
      <c r="A64" s="51"/>
      <c r="B64" s="52"/>
      <c r="C64" s="53"/>
      <c r="D64" s="59"/>
      <c r="E64" s="59"/>
      <c r="F64" s="8" t="str">
        <f t="shared" si="0"/>
        <v xml:space="preserve"> </v>
      </c>
      <c r="G64" s="62"/>
      <c r="H64" s="59"/>
      <c r="I64" s="55" t="str">
        <f>IF(H64&lt;0.0001," ",((E64*(1-(LOOKUP(H64,'Grading Criteria'!$C$19:$G$19,'Grading Criteria'!$C$20:$G$20))))*D64))</f>
        <v xml:space="preserve"> </v>
      </c>
      <c r="J64" s="56"/>
      <c r="K64" s="54"/>
      <c r="L64" s="57" t="str">
        <f>IF(K64&lt;0.0001," ",((E64*(1-(LOOKUP(K64,'Grading Criteria'!$C$19:$G$19,'Grading Criteria'!$C$20:$G$20))))*D64))</f>
        <v xml:space="preserve"> </v>
      </c>
      <c r="M64" s="58"/>
      <c r="N64" s="58"/>
      <c r="O64" s="56"/>
      <c r="P64" s="56"/>
      <c r="Q64" s="56"/>
    </row>
    <row r="65" spans="1:17" ht="15.75" customHeight="1" x14ac:dyDescent="0.15">
      <c r="A65" s="51"/>
      <c r="B65" s="52"/>
      <c r="C65" s="53"/>
      <c r="D65" s="59"/>
      <c r="E65" s="59"/>
      <c r="F65" s="8" t="str">
        <f t="shared" si="0"/>
        <v xml:space="preserve"> </v>
      </c>
      <c r="G65" s="62"/>
      <c r="H65" s="59"/>
      <c r="I65" s="55" t="str">
        <f>IF(H65&lt;0.0001," ",((E65*(1-(LOOKUP(H65,'Grading Criteria'!$C$19:$G$19,'Grading Criteria'!$C$20:$G$20))))*D65))</f>
        <v xml:space="preserve"> </v>
      </c>
      <c r="J65" s="56"/>
      <c r="K65" s="54"/>
      <c r="L65" s="57" t="str">
        <f>IF(K65&lt;0.0001," ",((E65*(1-(LOOKUP(K65,'Grading Criteria'!$C$19:$G$19,'Grading Criteria'!$C$20:$G$20))))*D65))</f>
        <v xml:space="preserve"> </v>
      </c>
      <c r="M65" s="58"/>
      <c r="N65" s="58"/>
      <c r="O65" s="56"/>
      <c r="P65" s="56"/>
      <c r="Q65" s="56"/>
    </row>
    <row r="66" spans="1:17" ht="15.75" customHeight="1" x14ac:dyDescent="0.15">
      <c r="A66" s="51"/>
      <c r="B66" s="52"/>
      <c r="C66" s="53"/>
      <c r="D66" s="59"/>
      <c r="E66" s="59"/>
      <c r="F66" s="8" t="str">
        <f t="shared" si="0"/>
        <v xml:space="preserve"> </v>
      </c>
      <c r="G66" s="62"/>
      <c r="H66" s="59"/>
      <c r="I66" s="55" t="str">
        <f>IF(H66&lt;0.0001," ",((E66*(1-(LOOKUP(H66,'Grading Criteria'!$C$19:$G$19,'Grading Criteria'!$C$20:$G$20))))*D66))</f>
        <v xml:space="preserve"> </v>
      </c>
      <c r="J66" s="56"/>
      <c r="K66" s="54"/>
      <c r="L66" s="57" t="str">
        <f>IF(K66&lt;0.0001," ",((E66*(1-(LOOKUP(K66,'Grading Criteria'!$C$19:$G$19,'Grading Criteria'!$C$20:$G$20))))*D66))</f>
        <v xml:space="preserve"> </v>
      </c>
      <c r="M66" s="58"/>
      <c r="N66" s="58"/>
      <c r="O66" s="56"/>
      <c r="P66" s="56"/>
      <c r="Q66" s="56"/>
    </row>
    <row r="67" spans="1:17" ht="15.75" customHeight="1" x14ac:dyDescent="0.15">
      <c r="A67" s="51"/>
      <c r="B67" s="52"/>
      <c r="C67" s="53"/>
      <c r="D67" s="59"/>
      <c r="E67" s="59"/>
      <c r="F67" s="8" t="str">
        <f t="shared" si="0"/>
        <v xml:space="preserve"> </v>
      </c>
      <c r="G67" s="62"/>
      <c r="H67" s="59"/>
      <c r="I67" s="55" t="str">
        <f>IF(H67&lt;0.0001," ",((E67*(1-(LOOKUP(H67,'Grading Criteria'!$C$19:$G$19,'Grading Criteria'!$C$20:$G$20))))*D67))</f>
        <v xml:space="preserve"> </v>
      </c>
      <c r="J67" s="56"/>
      <c r="K67" s="54"/>
      <c r="L67" s="57" t="str">
        <f>IF(K67&lt;0.0001," ",((E67*(1-(LOOKUP(K67,'Grading Criteria'!$C$19:$G$19,'Grading Criteria'!$C$20:$G$20))))*D67))</f>
        <v xml:space="preserve"> </v>
      </c>
      <c r="M67" s="58"/>
      <c r="N67" s="58"/>
      <c r="O67" s="56"/>
      <c r="P67" s="56"/>
      <c r="Q67" s="56"/>
    </row>
    <row r="68" spans="1:17" ht="15.75" customHeight="1" x14ac:dyDescent="0.15">
      <c r="A68" s="51"/>
      <c r="B68" s="52"/>
      <c r="C68" s="53"/>
      <c r="D68" s="59"/>
      <c r="E68" s="59"/>
      <c r="F68" s="8" t="str">
        <f t="shared" si="0"/>
        <v xml:space="preserve"> </v>
      </c>
      <c r="G68" s="62"/>
      <c r="H68" s="59"/>
      <c r="I68" s="55" t="str">
        <f>IF(H68&lt;0.0001," ",((E68*(1-(LOOKUP(H68,'Grading Criteria'!$C$19:$G$19,'Grading Criteria'!$C$20:$G$20))))*D68))</f>
        <v xml:space="preserve"> </v>
      </c>
      <c r="J68" s="56"/>
      <c r="K68" s="54"/>
      <c r="L68" s="57" t="str">
        <f>IF(K68&lt;0.0001," ",((E68*(1-(LOOKUP(K68,'Grading Criteria'!$C$19:$G$19,'Grading Criteria'!$C$20:$G$20))))*D68))</f>
        <v xml:space="preserve"> </v>
      </c>
      <c r="M68" s="58"/>
      <c r="N68" s="58"/>
      <c r="O68" s="56"/>
      <c r="P68" s="56"/>
      <c r="Q68" s="56"/>
    </row>
    <row r="69" spans="1:17" ht="15.75" customHeight="1" x14ac:dyDescent="0.15">
      <c r="A69" s="51"/>
      <c r="B69" s="52"/>
      <c r="C69" s="53"/>
      <c r="D69" s="59"/>
      <c r="E69" s="59"/>
      <c r="F69" s="8" t="str">
        <f t="shared" si="0"/>
        <v xml:space="preserve"> </v>
      </c>
      <c r="G69" s="62"/>
      <c r="H69" s="59"/>
      <c r="I69" s="55" t="str">
        <f>IF(H69&lt;0.0001," ",((E69*(1-(LOOKUP(H69,'Grading Criteria'!$C$19:$G$19,'Grading Criteria'!$C$20:$G$20))))*D69))</f>
        <v xml:space="preserve"> </v>
      </c>
      <c r="J69" s="56"/>
      <c r="K69" s="54"/>
      <c r="L69" s="57" t="str">
        <f>IF(K69&lt;0.0001," ",((E69*(1-(LOOKUP(K69,'Grading Criteria'!$C$19:$G$19,'Grading Criteria'!$C$20:$G$20))))*D69))</f>
        <v xml:space="preserve"> </v>
      </c>
      <c r="M69" s="58"/>
      <c r="N69" s="58"/>
      <c r="O69" s="56"/>
      <c r="P69" s="56"/>
      <c r="Q69" s="56"/>
    </row>
    <row r="70" spans="1:17" ht="15.75" customHeight="1" x14ac:dyDescent="0.15">
      <c r="A70" s="51"/>
      <c r="B70" s="52"/>
      <c r="C70" s="53"/>
      <c r="D70" s="59"/>
      <c r="E70" s="59"/>
      <c r="F70" s="8" t="str">
        <f t="shared" si="0"/>
        <v xml:space="preserve"> </v>
      </c>
      <c r="G70" s="62"/>
      <c r="H70" s="59"/>
      <c r="I70" s="55" t="str">
        <f>IF(H70&lt;0.0001," ",((E70*(1-(LOOKUP(H70,'Grading Criteria'!$C$19:$G$19,'Grading Criteria'!$C$20:$G$20))))*D70))</f>
        <v xml:space="preserve"> </v>
      </c>
      <c r="J70" s="56"/>
      <c r="K70" s="54"/>
      <c r="L70" s="57" t="str">
        <f>IF(K70&lt;0.0001," ",((E70*(1-(LOOKUP(K70,'Grading Criteria'!$C$19:$G$19,'Grading Criteria'!$C$20:$G$20))))*D70))</f>
        <v xml:space="preserve"> </v>
      </c>
      <c r="M70" s="58"/>
      <c r="N70" s="58"/>
      <c r="O70" s="56"/>
      <c r="P70" s="56"/>
      <c r="Q70" s="56"/>
    </row>
    <row r="71" spans="1:17" ht="15.75" customHeight="1" x14ac:dyDescent="0.15">
      <c r="A71" s="51"/>
      <c r="B71" s="52"/>
      <c r="C71" s="53"/>
      <c r="D71" s="59"/>
      <c r="E71" s="59"/>
      <c r="F71" s="8" t="str">
        <f t="shared" si="0"/>
        <v xml:space="preserve"> </v>
      </c>
      <c r="G71" s="62"/>
      <c r="H71" s="59"/>
      <c r="I71" s="55" t="str">
        <f>IF(H71&lt;0.0001," ",((E71*(1-(LOOKUP(H71,'Grading Criteria'!$C$19:$G$19,'Grading Criteria'!$C$20:$G$20))))*D71))</f>
        <v xml:space="preserve"> </v>
      </c>
      <c r="J71" s="56"/>
      <c r="K71" s="54"/>
      <c r="L71" s="57" t="str">
        <f>IF(K71&lt;0.0001," ",((E71*(1-(LOOKUP(K71,'Grading Criteria'!$C$19:$G$19,'Grading Criteria'!$C$20:$G$20))))*D71))</f>
        <v xml:space="preserve"> </v>
      </c>
      <c r="M71" s="58"/>
      <c r="N71" s="58"/>
      <c r="O71" s="56"/>
      <c r="P71" s="56"/>
      <c r="Q71" s="56"/>
    </row>
    <row r="72" spans="1:17" ht="15.75" customHeight="1" x14ac:dyDescent="0.15">
      <c r="A72" s="51"/>
      <c r="B72" s="52"/>
      <c r="C72" s="53"/>
      <c r="D72" s="59"/>
      <c r="E72" s="59"/>
      <c r="F72" s="8" t="str">
        <f t="shared" si="0"/>
        <v xml:space="preserve"> </v>
      </c>
      <c r="G72" s="62"/>
      <c r="H72" s="59"/>
      <c r="I72" s="55" t="str">
        <f>IF(H72&lt;0.0001," ",((E72*(1-(LOOKUP(H72,'Grading Criteria'!$C$19:$G$19,'Grading Criteria'!$C$20:$G$20))))*D72))</f>
        <v xml:space="preserve"> </v>
      </c>
      <c r="J72" s="56"/>
      <c r="K72" s="54"/>
      <c r="L72" s="57" t="str">
        <f>IF(K72&lt;0.0001," ",((E72*(1-(LOOKUP(K72,'Grading Criteria'!$C$19:$G$19,'Grading Criteria'!$C$20:$G$20))))*D72))</f>
        <v xml:space="preserve"> </v>
      </c>
      <c r="M72" s="58"/>
      <c r="N72" s="58"/>
      <c r="O72" s="56"/>
      <c r="P72" s="56"/>
      <c r="Q72" s="56"/>
    </row>
    <row r="73" spans="1:17" ht="15.75" customHeight="1" x14ac:dyDescent="0.15">
      <c r="A73" s="51"/>
      <c r="B73" s="52"/>
      <c r="C73" s="53"/>
      <c r="D73" s="59"/>
      <c r="E73" s="59"/>
      <c r="F73" s="8" t="str">
        <f t="shared" si="0"/>
        <v xml:space="preserve"> </v>
      </c>
      <c r="G73" s="62"/>
      <c r="H73" s="59"/>
      <c r="I73" s="55" t="str">
        <f>IF(H73&lt;0.0001," ",((E73*(1-(LOOKUP(H73,'Grading Criteria'!$C$19:$G$19,'Grading Criteria'!$C$20:$G$20))))*D73))</f>
        <v xml:space="preserve"> </v>
      </c>
      <c r="J73" s="56"/>
      <c r="K73" s="54"/>
      <c r="L73" s="57" t="str">
        <f>IF(K73&lt;0.0001," ",((E73*(1-(LOOKUP(K73,'Grading Criteria'!$C$19:$G$19,'Grading Criteria'!$C$20:$G$20))))*D73))</f>
        <v xml:space="preserve"> </v>
      </c>
      <c r="M73" s="58"/>
      <c r="N73" s="58"/>
      <c r="O73" s="56"/>
      <c r="P73" s="56"/>
      <c r="Q73" s="56"/>
    </row>
    <row r="74" spans="1:17" ht="15.75" customHeight="1" x14ac:dyDescent="0.15">
      <c r="A74" s="51"/>
      <c r="B74" s="52"/>
      <c r="C74" s="53"/>
      <c r="D74" s="59"/>
      <c r="E74" s="59"/>
      <c r="F74" s="8" t="str">
        <f t="shared" si="0"/>
        <v xml:space="preserve"> </v>
      </c>
      <c r="G74" s="62"/>
      <c r="H74" s="59"/>
      <c r="I74" s="55" t="str">
        <f>IF(H74&lt;0.0001," ",((E74*(1-(LOOKUP(H74,'Grading Criteria'!$C$19:$G$19,'Grading Criteria'!$C$20:$G$20))))*D74))</f>
        <v xml:space="preserve"> </v>
      </c>
      <c r="J74" s="56"/>
      <c r="K74" s="54"/>
      <c r="L74" s="57" t="str">
        <f>IF(K74&lt;0.0001," ",((E74*(1-(LOOKUP(K74,'Grading Criteria'!$C$19:$G$19,'Grading Criteria'!$C$20:$G$20))))*D74))</f>
        <v xml:space="preserve"> </v>
      </c>
      <c r="M74" s="58"/>
      <c r="N74" s="58"/>
      <c r="O74" s="56"/>
      <c r="P74" s="56"/>
      <c r="Q74" s="56"/>
    </row>
    <row r="75" spans="1:17" ht="15.75" customHeight="1" x14ac:dyDescent="0.15">
      <c r="A75" s="51"/>
      <c r="B75" s="52"/>
      <c r="C75" s="53"/>
      <c r="D75" s="59"/>
      <c r="E75" s="59"/>
      <c r="F75" s="8" t="str">
        <f t="shared" si="0"/>
        <v xml:space="preserve"> </v>
      </c>
      <c r="G75" s="62"/>
      <c r="H75" s="59"/>
      <c r="I75" s="55" t="str">
        <f>IF(H75&lt;0.0001," ",((E75*(1-(LOOKUP(H75,'Grading Criteria'!$C$19:$G$19,'Grading Criteria'!$C$20:$G$20))))*D75))</f>
        <v xml:space="preserve"> </v>
      </c>
      <c r="J75" s="56"/>
      <c r="K75" s="54"/>
      <c r="L75" s="57" t="str">
        <f>IF(K75&lt;0.0001," ",((E75*(1-(LOOKUP(K75,'Grading Criteria'!$C$19:$G$19,'Grading Criteria'!$C$20:$G$20))))*D75))</f>
        <v xml:space="preserve"> </v>
      </c>
      <c r="M75" s="58"/>
      <c r="N75" s="58"/>
      <c r="O75" s="56"/>
      <c r="P75" s="56"/>
      <c r="Q75" s="56"/>
    </row>
    <row r="76" spans="1:17" ht="15.75" customHeight="1" x14ac:dyDescent="0.15">
      <c r="A76" s="51"/>
      <c r="B76" s="52"/>
      <c r="C76" s="53"/>
      <c r="D76" s="59"/>
      <c r="E76" s="59"/>
      <c r="F76" s="8" t="str">
        <f t="shared" si="0"/>
        <v xml:space="preserve"> </v>
      </c>
      <c r="G76" s="62"/>
      <c r="H76" s="59"/>
      <c r="I76" s="55" t="str">
        <f>IF(H76&lt;0.0001," ",((E76*(1-(LOOKUP(H76,'Grading Criteria'!$C$19:$G$19,'Grading Criteria'!$C$20:$G$20))))*D76))</f>
        <v xml:space="preserve"> </v>
      </c>
      <c r="J76" s="56"/>
      <c r="K76" s="54"/>
      <c r="L76" s="57" t="str">
        <f>IF(K76&lt;0.0001," ",((E76*(1-(LOOKUP(K76,'Grading Criteria'!$C$19:$G$19,'Grading Criteria'!$C$20:$G$20))))*D76))</f>
        <v xml:space="preserve"> </v>
      </c>
      <c r="M76" s="58"/>
      <c r="N76" s="58"/>
      <c r="O76" s="56"/>
      <c r="P76" s="56"/>
      <c r="Q76" s="56"/>
    </row>
    <row r="77" spans="1:17" ht="15.75" customHeight="1" x14ac:dyDescent="0.15">
      <c r="A77" s="51"/>
      <c r="B77" s="52"/>
      <c r="C77" s="53"/>
      <c r="D77" s="59"/>
      <c r="E77" s="59"/>
      <c r="F77" s="8" t="str">
        <f t="shared" si="0"/>
        <v xml:space="preserve"> </v>
      </c>
      <c r="G77" s="62"/>
      <c r="H77" s="59"/>
      <c r="I77" s="55" t="str">
        <f>IF(H77&lt;0.0001," ",((E77*(1-(LOOKUP(H77,'Grading Criteria'!$C$19:$G$19,'Grading Criteria'!$C$20:$G$20))))*D77))</f>
        <v xml:space="preserve"> </v>
      </c>
      <c r="J77" s="56"/>
      <c r="K77" s="54"/>
      <c r="L77" s="57" t="str">
        <f>IF(K77&lt;0.0001," ",((E77*(1-(LOOKUP(K77,'Grading Criteria'!$C$19:$G$19,'Grading Criteria'!$C$20:$G$20))))*D77))</f>
        <v xml:space="preserve"> </v>
      </c>
      <c r="M77" s="58"/>
      <c r="N77" s="58"/>
      <c r="O77" s="56"/>
      <c r="P77" s="56"/>
      <c r="Q77" s="56"/>
    </row>
    <row r="78" spans="1:17" ht="15.75" customHeight="1" x14ac:dyDescent="0.15">
      <c r="A78" s="51"/>
      <c r="B78" s="52"/>
      <c r="C78" s="53"/>
      <c r="D78" s="59"/>
      <c r="E78" s="59"/>
      <c r="F78" s="8" t="str">
        <f t="shared" si="0"/>
        <v xml:space="preserve"> </v>
      </c>
      <c r="G78" s="62"/>
      <c r="H78" s="59"/>
      <c r="I78" s="55" t="str">
        <f>IF(H78&lt;0.0001," ",((E78*(1-(LOOKUP(H78,'Grading Criteria'!$C$19:$G$19,'Grading Criteria'!$C$20:$G$20))))*D78))</f>
        <v xml:space="preserve"> </v>
      </c>
      <c r="J78" s="56"/>
      <c r="K78" s="54"/>
      <c r="L78" s="57" t="str">
        <f>IF(K78&lt;0.0001," ",((E78*(1-(LOOKUP(K78,'Grading Criteria'!$C$19:$G$19,'Grading Criteria'!$C$20:$G$20))))*D78))</f>
        <v xml:space="preserve"> </v>
      </c>
      <c r="M78" s="58"/>
      <c r="N78" s="58"/>
      <c r="O78" s="56"/>
      <c r="P78" s="56"/>
      <c r="Q78" s="56"/>
    </row>
    <row r="79" spans="1:17" ht="15.75" customHeight="1" x14ac:dyDescent="0.15">
      <c r="A79" s="51"/>
      <c r="B79" s="52"/>
      <c r="C79" s="53"/>
      <c r="D79" s="59"/>
      <c r="E79" s="59"/>
      <c r="F79" s="8" t="str">
        <f t="shared" si="0"/>
        <v xml:space="preserve"> </v>
      </c>
      <c r="G79" s="62"/>
      <c r="H79" s="59"/>
      <c r="I79" s="55" t="str">
        <f>IF(H79&lt;0.0001," ",((E79*(1-(LOOKUP(H79,'Grading Criteria'!$C$19:$G$19,'Grading Criteria'!$C$20:$G$20))))*D79))</f>
        <v xml:space="preserve"> </v>
      </c>
      <c r="J79" s="56"/>
      <c r="K79" s="54"/>
      <c r="L79" s="57" t="str">
        <f>IF(K79&lt;0.0001," ",((E79*(1-(LOOKUP(K79,'Grading Criteria'!$C$19:$G$19,'Grading Criteria'!$C$20:$G$20))))*D79))</f>
        <v xml:space="preserve"> </v>
      </c>
      <c r="M79" s="58"/>
      <c r="N79" s="58"/>
      <c r="O79" s="56"/>
      <c r="P79" s="56"/>
      <c r="Q79" s="56"/>
    </row>
    <row r="80" spans="1:17" ht="15.75" customHeight="1" x14ac:dyDescent="0.15">
      <c r="A80" s="51"/>
      <c r="B80" s="52"/>
      <c r="C80" s="53"/>
      <c r="D80" s="59"/>
      <c r="E80" s="59"/>
      <c r="F80" s="8" t="str">
        <f t="shared" si="0"/>
        <v xml:space="preserve"> </v>
      </c>
      <c r="G80" s="62"/>
      <c r="H80" s="59"/>
      <c r="I80" s="55" t="str">
        <f>IF(H80&lt;0.0001," ",((E80*(1-(LOOKUP(H80,'Grading Criteria'!$C$19:$G$19,'Grading Criteria'!$C$20:$G$20))))*D80))</f>
        <v xml:space="preserve"> </v>
      </c>
      <c r="J80" s="56"/>
      <c r="K80" s="54"/>
      <c r="L80" s="57" t="str">
        <f>IF(K80&lt;0.0001," ",((E80*(1-(LOOKUP(K80,'Grading Criteria'!$C$19:$G$19,'Grading Criteria'!$C$20:$G$20))))*D80))</f>
        <v xml:space="preserve"> </v>
      </c>
      <c r="M80" s="58"/>
      <c r="N80" s="58"/>
      <c r="O80" s="56"/>
      <c r="P80" s="56"/>
      <c r="Q80" s="56"/>
    </row>
    <row r="81" spans="1:17" ht="15.75" customHeight="1" x14ac:dyDescent="0.15">
      <c r="A81" s="51"/>
      <c r="B81" s="52"/>
      <c r="C81" s="53"/>
      <c r="D81" s="59"/>
      <c r="E81" s="59"/>
      <c r="F81" s="8" t="str">
        <f t="shared" si="0"/>
        <v xml:space="preserve"> </v>
      </c>
      <c r="G81" s="62"/>
      <c r="H81" s="59"/>
      <c r="I81" s="55" t="str">
        <f>IF(H81&lt;0.0001," ",((E81*(1-(LOOKUP(H81,'Grading Criteria'!$C$19:$G$19,'Grading Criteria'!$C$20:$G$20))))*D81))</f>
        <v xml:space="preserve"> </v>
      </c>
      <c r="J81" s="56"/>
      <c r="K81" s="54"/>
      <c r="L81" s="57" t="str">
        <f>IF(K81&lt;0.0001," ",((E81*(1-(LOOKUP(K81,'Grading Criteria'!$C$19:$G$19,'Grading Criteria'!$C$20:$G$20))))*D81))</f>
        <v xml:space="preserve"> </v>
      </c>
      <c r="M81" s="58"/>
      <c r="N81" s="58"/>
      <c r="O81" s="56"/>
      <c r="P81" s="56"/>
      <c r="Q81" s="56"/>
    </row>
    <row r="82" spans="1:17" ht="15.75" customHeight="1" x14ac:dyDescent="0.15">
      <c r="A82" s="51"/>
      <c r="B82" s="52"/>
      <c r="C82" s="53"/>
      <c r="D82" s="59"/>
      <c r="E82" s="59"/>
      <c r="F82" s="8" t="str">
        <f t="shared" si="0"/>
        <v xml:space="preserve"> </v>
      </c>
      <c r="G82" s="62"/>
      <c r="H82" s="59"/>
      <c r="I82" s="55" t="str">
        <f>IF(H82&lt;0.0001," ",((E82*(1-(LOOKUP(H82,'Grading Criteria'!$C$19:$G$19,'Grading Criteria'!$C$20:$G$20))))*D82))</f>
        <v xml:space="preserve"> </v>
      </c>
      <c r="J82" s="56"/>
      <c r="K82" s="54"/>
      <c r="L82" s="57" t="str">
        <f>IF(K82&lt;0.0001," ",((E82*(1-(LOOKUP(K82,'Grading Criteria'!$C$19:$G$19,'Grading Criteria'!$C$20:$G$20))))*D82))</f>
        <v xml:space="preserve"> </v>
      </c>
      <c r="M82" s="58"/>
      <c r="N82" s="58"/>
      <c r="O82" s="56"/>
      <c r="P82" s="56"/>
      <c r="Q82" s="56"/>
    </row>
    <row r="83" spans="1:17" ht="15.75" customHeight="1" x14ac:dyDescent="0.15">
      <c r="A83" s="51"/>
      <c r="B83" s="52"/>
      <c r="C83" s="53"/>
      <c r="D83" s="59"/>
      <c r="E83" s="59"/>
      <c r="F83" s="8" t="str">
        <f t="shared" si="0"/>
        <v xml:space="preserve"> </v>
      </c>
      <c r="G83" s="62"/>
      <c r="H83" s="59"/>
      <c r="I83" s="55" t="str">
        <f>IF(H83&lt;0.0001," ",((E83*(1-(LOOKUP(H83,'Grading Criteria'!$C$19:$G$19,'Grading Criteria'!$C$20:$G$20))))*D83))</f>
        <v xml:space="preserve"> </v>
      </c>
      <c r="J83" s="56"/>
      <c r="K83" s="54"/>
      <c r="L83" s="57" t="str">
        <f>IF(K83&lt;0.0001," ",((E83*(1-(LOOKUP(K83,'Grading Criteria'!$C$19:$G$19,'Grading Criteria'!$C$20:$G$20))))*D83))</f>
        <v xml:space="preserve"> </v>
      </c>
      <c r="M83" s="58"/>
      <c r="N83" s="58"/>
      <c r="O83" s="56"/>
      <c r="P83" s="56"/>
      <c r="Q83" s="56"/>
    </row>
    <row r="84" spans="1:17" ht="15.75" customHeight="1" x14ac:dyDescent="0.15">
      <c r="A84" s="51"/>
      <c r="B84" s="52"/>
      <c r="C84" s="53"/>
      <c r="D84" s="59"/>
      <c r="E84" s="59"/>
      <c r="F84" s="8" t="str">
        <f t="shared" si="0"/>
        <v xml:space="preserve"> </v>
      </c>
      <c r="G84" s="62"/>
      <c r="H84" s="59"/>
      <c r="I84" s="55" t="str">
        <f>IF(H84&lt;0.0001," ",((E84*(1-(LOOKUP(H84,'Grading Criteria'!$C$19:$G$19,'Grading Criteria'!$C$20:$G$20))))*D84))</f>
        <v xml:space="preserve"> </v>
      </c>
      <c r="J84" s="56"/>
      <c r="K84" s="54"/>
      <c r="L84" s="57" t="str">
        <f>IF(K84&lt;0.0001," ",((E84*(1-(LOOKUP(K84,'Grading Criteria'!$C$19:$G$19,'Grading Criteria'!$C$20:$G$20))))*D84))</f>
        <v xml:space="preserve"> </v>
      </c>
      <c r="M84" s="58"/>
      <c r="N84" s="58"/>
      <c r="O84" s="56"/>
      <c r="P84" s="56"/>
      <c r="Q84" s="56"/>
    </row>
    <row r="85" spans="1:17" ht="15.75" customHeight="1" x14ac:dyDescent="0.15">
      <c r="A85" s="51"/>
      <c r="B85" s="52"/>
      <c r="C85" s="53"/>
      <c r="D85" s="59"/>
      <c r="E85" s="59"/>
      <c r="F85" s="8" t="str">
        <f t="shared" si="0"/>
        <v xml:space="preserve"> </v>
      </c>
      <c r="G85" s="62"/>
      <c r="H85" s="59"/>
      <c r="I85" s="55" t="str">
        <f>IF(H85&lt;0.0001," ",((E85*(1-(LOOKUP(H85,'Grading Criteria'!$C$19:$G$19,'Grading Criteria'!$C$20:$G$20))))*D85))</f>
        <v xml:space="preserve"> </v>
      </c>
      <c r="J85" s="56"/>
      <c r="K85" s="54"/>
      <c r="L85" s="57" t="str">
        <f>IF(K85&lt;0.0001," ",((E85*(1-(LOOKUP(K85,'Grading Criteria'!$C$19:$G$19,'Grading Criteria'!$C$20:$G$20))))*D85))</f>
        <v xml:space="preserve"> </v>
      </c>
      <c r="M85" s="58"/>
      <c r="N85" s="58"/>
      <c r="O85" s="56"/>
      <c r="P85" s="56"/>
      <c r="Q85" s="56"/>
    </row>
    <row r="86" spans="1:17" ht="15.75" customHeight="1" x14ac:dyDescent="0.15">
      <c r="A86" s="51"/>
      <c r="B86" s="52"/>
      <c r="C86" s="53"/>
      <c r="D86" s="59"/>
      <c r="E86" s="59"/>
      <c r="F86" s="8" t="str">
        <f t="shared" si="0"/>
        <v xml:space="preserve"> </v>
      </c>
      <c r="G86" s="62"/>
      <c r="H86" s="59"/>
      <c r="I86" s="55" t="str">
        <f>IF(H86&lt;0.0001," ",((E86*(1-(LOOKUP(H86,'Grading Criteria'!$C$19:$G$19,'Grading Criteria'!$C$20:$G$20))))*D86))</f>
        <v xml:space="preserve"> </v>
      </c>
      <c r="J86" s="56"/>
      <c r="K86" s="54"/>
      <c r="L86" s="57" t="str">
        <f>IF(K86&lt;0.0001," ",((E86*(1-(LOOKUP(K86,'Grading Criteria'!$C$19:$G$19,'Grading Criteria'!$C$20:$G$20))))*D86))</f>
        <v xml:space="preserve"> </v>
      </c>
      <c r="M86" s="58"/>
      <c r="N86" s="58"/>
      <c r="O86" s="56"/>
      <c r="P86" s="56"/>
      <c r="Q86" s="56"/>
    </row>
    <row r="87" spans="1:17" ht="15.75" customHeight="1" x14ac:dyDescent="0.15">
      <c r="A87" s="51"/>
      <c r="B87" s="52"/>
      <c r="C87" s="53"/>
      <c r="D87" s="59"/>
      <c r="E87" s="59"/>
      <c r="F87" s="8" t="str">
        <f t="shared" si="0"/>
        <v xml:space="preserve"> </v>
      </c>
      <c r="G87" s="62"/>
      <c r="H87" s="59"/>
      <c r="I87" s="55" t="str">
        <f>IF(H87&lt;0.0001," ",((E87*(1-(LOOKUP(H87,'Grading Criteria'!$C$19:$G$19,'Grading Criteria'!$C$20:$G$20))))*D87))</f>
        <v xml:space="preserve"> </v>
      </c>
      <c r="J87" s="56"/>
      <c r="K87" s="54"/>
      <c r="L87" s="57" t="str">
        <f>IF(K87&lt;0.0001," ",((E87*(1-(LOOKUP(K87,'Grading Criteria'!$C$19:$G$19,'Grading Criteria'!$C$20:$G$20))))*D87))</f>
        <v xml:space="preserve"> </v>
      </c>
      <c r="M87" s="58"/>
      <c r="N87" s="58"/>
      <c r="O87" s="56"/>
      <c r="P87" s="56"/>
      <c r="Q87" s="56"/>
    </row>
    <row r="88" spans="1:17" ht="15.75" customHeight="1" x14ac:dyDescent="0.15">
      <c r="A88" s="51"/>
      <c r="B88" s="52"/>
      <c r="C88" s="53"/>
      <c r="D88" s="59"/>
      <c r="E88" s="59"/>
      <c r="F88" s="8" t="str">
        <f t="shared" si="0"/>
        <v xml:space="preserve"> </v>
      </c>
      <c r="G88" s="62"/>
      <c r="H88" s="59"/>
      <c r="I88" s="55" t="str">
        <f>IF(H88&lt;0.0001," ",((E88*(1-(LOOKUP(H88,'Grading Criteria'!$C$19:$G$19,'Grading Criteria'!$C$20:$G$20))))*D88))</f>
        <v xml:space="preserve"> </v>
      </c>
      <c r="J88" s="56"/>
      <c r="K88" s="54"/>
      <c r="L88" s="57" t="str">
        <f>IF(K88&lt;0.0001," ",((E88*(1-(LOOKUP(K88,'Grading Criteria'!$C$19:$G$19,'Grading Criteria'!$C$20:$G$20))))*D88))</f>
        <v xml:space="preserve"> </v>
      </c>
      <c r="M88" s="58"/>
      <c r="N88" s="58"/>
      <c r="O88" s="56"/>
      <c r="P88" s="56"/>
      <c r="Q88" s="56"/>
    </row>
    <row r="89" spans="1:17" ht="15.75" customHeight="1" x14ac:dyDescent="0.15">
      <c r="A89" s="51"/>
      <c r="B89" s="52"/>
      <c r="C89" s="53"/>
      <c r="D89" s="59"/>
      <c r="E89" s="59"/>
      <c r="F89" s="8" t="str">
        <f t="shared" si="0"/>
        <v xml:space="preserve"> </v>
      </c>
      <c r="G89" s="62"/>
      <c r="H89" s="59"/>
      <c r="I89" s="55" t="str">
        <f>IF(H89&lt;0.0001," ",((E89*(1-(LOOKUP(H89,'Grading Criteria'!$C$19:$G$19,'Grading Criteria'!$C$20:$G$20))))*D89))</f>
        <v xml:space="preserve"> </v>
      </c>
      <c r="J89" s="56"/>
      <c r="K89" s="54"/>
      <c r="L89" s="57" t="str">
        <f>IF(K89&lt;0.0001," ",((E89*(1-(LOOKUP(K89,'Grading Criteria'!$C$19:$G$19,'Grading Criteria'!$C$20:$G$20))))*D89))</f>
        <v xml:space="preserve"> </v>
      </c>
      <c r="M89" s="58"/>
      <c r="N89" s="58"/>
      <c r="O89" s="56"/>
      <c r="P89" s="56"/>
      <c r="Q89" s="56"/>
    </row>
    <row r="90" spans="1:17" ht="15.75" customHeight="1" x14ac:dyDescent="0.15">
      <c r="A90" s="51"/>
      <c r="B90" s="52"/>
      <c r="C90" s="53"/>
      <c r="D90" s="59"/>
      <c r="E90" s="59"/>
      <c r="F90" s="8" t="str">
        <f t="shared" si="0"/>
        <v xml:space="preserve"> </v>
      </c>
      <c r="G90" s="62"/>
      <c r="H90" s="59"/>
      <c r="I90" s="55" t="str">
        <f>IF(H90&lt;0.0001," ",((E90*(1-(LOOKUP(H90,'Grading Criteria'!$C$19:$G$19,'Grading Criteria'!$C$20:$G$20))))*D90))</f>
        <v xml:space="preserve"> </v>
      </c>
      <c r="J90" s="56"/>
      <c r="K90" s="54"/>
      <c r="L90" s="57" t="str">
        <f>IF(K90&lt;0.0001," ",((E90*(1-(LOOKUP(K90,'Grading Criteria'!$C$19:$G$19,'Grading Criteria'!$C$20:$G$20))))*D90))</f>
        <v xml:space="preserve"> </v>
      </c>
      <c r="M90" s="58"/>
      <c r="N90" s="58"/>
      <c r="O90" s="56"/>
      <c r="P90" s="56"/>
      <c r="Q90" s="56"/>
    </row>
    <row r="91" spans="1:17" ht="15.75" customHeight="1" x14ac:dyDescent="0.15">
      <c r="A91" s="51"/>
      <c r="B91" s="52"/>
      <c r="C91" s="53"/>
      <c r="D91" s="59"/>
      <c r="E91" s="59"/>
      <c r="F91" s="8" t="str">
        <f t="shared" si="0"/>
        <v xml:space="preserve"> </v>
      </c>
      <c r="G91" s="62"/>
      <c r="H91" s="59"/>
      <c r="I91" s="55" t="str">
        <f>IF(H91&lt;0.0001," ",((E91*(1-(LOOKUP(H91,'Grading Criteria'!$C$19:$G$19,'Grading Criteria'!$C$20:$G$20))))*D91))</f>
        <v xml:space="preserve"> </v>
      </c>
      <c r="J91" s="56"/>
      <c r="K91" s="54"/>
      <c r="L91" s="57" t="str">
        <f>IF(K91&lt;0.0001," ",((E91*(1-(LOOKUP(K91,'Grading Criteria'!$C$19:$G$19,'Grading Criteria'!$C$20:$G$20))))*D91))</f>
        <v xml:space="preserve"> </v>
      </c>
      <c r="M91" s="58"/>
      <c r="N91" s="58"/>
      <c r="O91" s="56"/>
      <c r="P91" s="56"/>
      <c r="Q91" s="56"/>
    </row>
    <row r="92" spans="1:17" ht="15.75" customHeight="1" x14ac:dyDescent="0.15">
      <c r="A92" s="51"/>
      <c r="B92" s="52"/>
      <c r="C92" s="53"/>
      <c r="D92" s="59"/>
      <c r="E92" s="59"/>
      <c r="F92" s="8" t="str">
        <f t="shared" si="0"/>
        <v xml:space="preserve"> </v>
      </c>
      <c r="G92" s="62"/>
      <c r="H92" s="59"/>
      <c r="I92" s="55" t="str">
        <f>IF(H92&lt;0.0001," ",((E92*(1-(LOOKUP(H92,'Grading Criteria'!$C$19:$G$19,'Grading Criteria'!$C$20:$G$20))))*D92))</f>
        <v xml:space="preserve"> </v>
      </c>
      <c r="J92" s="56"/>
      <c r="K92" s="54"/>
      <c r="L92" s="57" t="str">
        <f>IF(K92&lt;0.0001," ",((E92*(1-(LOOKUP(K92,'Grading Criteria'!$C$19:$G$19,'Grading Criteria'!$C$20:$G$20))))*D92))</f>
        <v xml:space="preserve"> </v>
      </c>
      <c r="M92" s="58"/>
      <c r="N92" s="58"/>
      <c r="O92" s="56"/>
      <c r="P92" s="56"/>
      <c r="Q92" s="56"/>
    </row>
    <row r="93" spans="1:17" ht="15.75" customHeight="1" x14ac:dyDescent="0.15">
      <c r="A93" s="51"/>
      <c r="B93" s="52"/>
      <c r="C93" s="53"/>
      <c r="D93" s="59"/>
      <c r="E93" s="59"/>
      <c r="F93" s="8" t="str">
        <f t="shared" si="0"/>
        <v xml:space="preserve"> </v>
      </c>
      <c r="G93" s="62"/>
      <c r="H93" s="59"/>
      <c r="I93" s="55" t="str">
        <f>IF(H93&lt;0.0001," ",((E93*(1-(LOOKUP(H93,'Grading Criteria'!$C$19:$G$19,'Grading Criteria'!$C$20:$G$20))))*D93))</f>
        <v xml:space="preserve"> </v>
      </c>
      <c r="J93" s="56"/>
      <c r="K93" s="54"/>
      <c r="L93" s="57" t="str">
        <f>IF(K93&lt;0.0001," ",((E93*(1-(LOOKUP(K93,'Grading Criteria'!$C$19:$G$19,'Grading Criteria'!$C$20:$G$20))))*D93))</f>
        <v xml:space="preserve"> </v>
      </c>
      <c r="M93" s="58"/>
      <c r="N93" s="58"/>
      <c r="O93" s="56"/>
      <c r="P93" s="56"/>
      <c r="Q93" s="56"/>
    </row>
    <row r="94" spans="1:17" ht="15.75" customHeight="1" x14ac:dyDescent="0.15">
      <c r="A94" s="51"/>
      <c r="B94" s="52"/>
      <c r="C94" s="53"/>
      <c r="D94" s="59"/>
      <c r="E94" s="59"/>
      <c r="F94" s="8" t="str">
        <f t="shared" si="0"/>
        <v xml:space="preserve"> </v>
      </c>
      <c r="G94" s="62"/>
      <c r="H94" s="59"/>
      <c r="I94" s="55" t="str">
        <f>IF(H94&lt;0.0001," ",((E94*(1-(LOOKUP(H94,'Grading Criteria'!$C$19:$G$19,'Grading Criteria'!$C$20:$G$20))))*D94))</f>
        <v xml:space="preserve"> </v>
      </c>
      <c r="J94" s="56"/>
      <c r="K94" s="54"/>
      <c r="L94" s="57" t="str">
        <f>IF(K94&lt;0.0001," ",((E94*(1-(LOOKUP(K94,'Grading Criteria'!$C$19:$G$19,'Grading Criteria'!$C$20:$G$20))))*D94))</f>
        <v xml:space="preserve"> </v>
      </c>
      <c r="M94" s="58"/>
      <c r="N94" s="58"/>
      <c r="O94" s="56"/>
      <c r="P94" s="56"/>
      <c r="Q94" s="56"/>
    </row>
    <row r="95" spans="1:17" ht="15.75" customHeight="1" x14ac:dyDescent="0.15">
      <c r="A95" s="51"/>
      <c r="B95" s="52"/>
      <c r="C95" s="53"/>
      <c r="D95" s="59"/>
      <c r="E95" s="59"/>
      <c r="F95" s="8" t="str">
        <f t="shared" si="0"/>
        <v xml:space="preserve"> </v>
      </c>
      <c r="G95" s="62"/>
      <c r="H95" s="59"/>
      <c r="I95" s="55" t="str">
        <f>IF(H95&lt;0.0001," ",((E95*(1-(LOOKUP(H95,'Grading Criteria'!$C$19:$G$19,'Grading Criteria'!$C$20:$G$20))))*D95))</f>
        <v xml:space="preserve"> </v>
      </c>
      <c r="J95" s="56"/>
      <c r="K95" s="54"/>
      <c r="L95" s="57" t="str">
        <f>IF(K95&lt;0.0001," ",((E95*(1-(LOOKUP(K95,'Grading Criteria'!$C$19:$G$19,'Grading Criteria'!$C$20:$G$20))))*D95))</f>
        <v xml:space="preserve"> </v>
      </c>
      <c r="M95" s="58"/>
      <c r="N95" s="58"/>
      <c r="O95" s="56"/>
      <c r="P95" s="56"/>
      <c r="Q95" s="56"/>
    </row>
    <row r="96" spans="1:17" ht="15.75" customHeight="1" x14ac:dyDescent="0.15">
      <c r="A96" s="51"/>
      <c r="B96" s="52"/>
      <c r="C96" s="53"/>
      <c r="D96" s="59"/>
      <c r="E96" s="59"/>
      <c r="F96" s="8" t="str">
        <f t="shared" si="0"/>
        <v xml:space="preserve"> </v>
      </c>
      <c r="G96" s="62"/>
      <c r="H96" s="59"/>
      <c r="I96" s="55" t="str">
        <f>IF(H96&lt;0.0001," ",((E96*(1-(LOOKUP(H96,'Grading Criteria'!$C$19:$G$19,'Grading Criteria'!$C$20:$G$20))))*D96))</f>
        <v xml:space="preserve"> </v>
      </c>
      <c r="J96" s="56"/>
      <c r="K96" s="54"/>
      <c r="L96" s="57" t="str">
        <f>IF(K96&lt;0.0001," ",((E96*(1-(LOOKUP(K96,'Grading Criteria'!$C$19:$G$19,'Grading Criteria'!$C$20:$G$20))))*D96))</f>
        <v xml:space="preserve"> </v>
      </c>
      <c r="M96" s="58"/>
      <c r="N96" s="58"/>
      <c r="O96" s="56"/>
      <c r="P96" s="56"/>
      <c r="Q96" s="56"/>
    </row>
    <row r="97" spans="1:17" ht="15.75" customHeight="1" x14ac:dyDescent="0.15">
      <c r="A97" s="51"/>
      <c r="B97" s="52"/>
      <c r="C97" s="53"/>
      <c r="D97" s="59"/>
      <c r="E97" s="59"/>
      <c r="F97" s="8" t="str">
        <f t="shared" si="0"/>
        <v xml:space="preserve"> </v>
      </c>
      <c r="G97" s="62"/>
      <c r="H97" s="59"/>
      <c r="I97" s="55" t="str">
        <f>IF(H97&lt;0.0001," ",((E97*(1-(LOOKUP(H97,'Grading Criteria'!$C$19:$G$19,'Grading Criteria'!$C$20:$G$20))))*D97))</f>
        <v xml:space="preserve"> </v>
      </c>
      <c r="J97" s="56"/>
      <c r="K97" s="54"/>
      <c r="L97" s="57" t="str">
        <f>IF(K97&lt;0.0001," ",((E97*(1-(LOOKUP(K97,'Grading Criteria'!$C$19:$G$19,'Grading Criteria'!$C$20:$G$20))))*D97))</f>
        <v xml:space="preserve"> </v>
      </c>
      <c r="M97" s="58"/>
      <c r="N97" s="58"/>
      <c r="O97" s="56"/>
      <c r="P97" s="56"/>
      <c r="Q97" s="56"/>
    </row>
    <row r="98" spans="1:17" ht="15.75" customHeight="1" x14ac:dyDescent="0.15">
      <c r="A98" s="51"/>
      <c r="B98" s="52"/>
      <c r="C98" s="53"/>
      <c r="D98" s="59"/>
      <c r="E98" s="59"/>
      <c r="F98" s="8" t="str">
        <f t="shared" si="0"/>
        <v xml:space="preserve"> </v>
      </c>
      <c r="G98" s="62"/>
      <c r="H98" s="59"/>
      <c r="I98" s="55" t="str">
        <f>IF(H98&lt;0.0001," ",((E98*(1-(LOOKUP(H98,'Grading Criteria'!$C$19:$G$19,'Grading Criteria'!$C$20:$G$20))))*D98))</f>
        <v xml:space="preserve"> </v>
      </c>
      <c r="J98" s="56"/>
      <c r="K98" s="54"/>
      <c r="L98" s="57" t="str">
        <f>IF(K98&lt;0.0001," ",((E98*(1-(LOOKUP(K98,'Grading Criteria'!$C$19:$G$19,'Grading Criteria'!$C$20:$G$20))))*D98))</f>
        <v xml:space="preserve"> </v>
      </c>
      <c r="M98" s="58"/>
      <c r="N98" s="58"/>
      <c r="O98" s="56"/>
      <c r="P98" s="56"/>
      <c r="Q98" s="56"/>
    </row>
    <row r="99" spans="1:17" ht="15.75" customHeight="1" x14ac:dyDescent="0.15">
      <c r="A99" s="51"/>
      <c r="B99" s="52"/>
      <c r="C99" s="53"/>
      <c r="D99" s="59"/>
      <c r="E99" s="59"/>
      <c r="F99" s="8" t="str">
        <f t="shared" si="0"/>
        <v xml:space="preserve"> </v>
      </c>
      <c r="G99" s="62"/>
      <c r="H99" s="59"/>
      <c r="I99" s="55" t="str">
        <f>IF(H99&lt;0.0001," ",((E99*(1-(LOOKUP(H99,'Grading Criteria'!$C$19:$G$19,'Grading Criteria'!$C$20:$G$20))))*D99))</f>
        <v xml:space="preserve"> </v>
      </c>
      <c r="J99" s="56"/>
      <c r="K99" s="54"/>
      <c r="L99" s="57" t="str">
        <f>IF(K99&lt;0.0001," ",((E99*(1-(LOOKUP(K99,'Grading Criteria'!$C$19:$G$19,'Grading Criteria'!$C$20:$G$20))))*D99))</f>
        <v xml:space="preserve"> </v>
      </c>
      <c r="M99" s="58"/>
      <c r="N99" s="58"/>
      <c r="O99" s="56"/>
      <c r="P99" s="56"/>
      <c r="Q99" s="56"/>
    </row>
    <row r="100" spans="1:17" ht="15.75" customHeight="1" x14ac:dyDescent="0.15"/>
    <row r="101" spans="1:17" ht="15.75" customHeight="1" x14ac:dyDescent="0.15"/>
    <row r="102" spans="1:17" ht="15.75" customHeight="1" x14ac:dyDescent="0.15"/>
    <row r="103" spans="1:17" ht="15.75" customHeight="1" x14ac:dyDescent="0.15"/>
    <row r="104" spans="1:17" ht="15.75" customHeight="1" x14ac:dyDescent="0.15"/>
    <row r="105" spans="1:17" ht="15.75" customHeight="1" x14ac:dyDescent="0.15"/>
    <row r="106" spans="1:17" ht="15.75" customHeight="1" x14ac:dyDescent="0.15"/>
    <row r="107" spans="1:17" ht="15.75" customHeight="1" x14ac:dyDescent="0.15"/>
    <row r="108" spans="1:17" ht="15.75" customHeight="1" x14ac:dyDescent="0.15"/>
    <row r="109" spans="1:17" ht="15.75" customHeight="1" x14ac:dyDescent="0.15"/>
    <row r="110" spans="1:17" ht="15.75" customHeight="1" x14ac:dyDescent="0.15"/>
    <row r="111" spans="1:17" ht="15.75" customHeight="1" x14ac:dyDescent="0.15"/>
    <row r="112" spans="1:17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4">
    <mergeCell ref="G2:I2"/>
    <mergeCell ref="J2:Q2"/>
    <mergeCell ref="A2:F2"/>
    <mergeCell ref="A1:Q1"/>
  </mergeCells>
  <conditionalFormatting sqref="F4:F99 I4:I99 L4:L99">
    <cfRule type="cellIs" dxfId="5" priority="1" operator="between">
      <formula>0.000000001</formula>
      <formula>8</formula>
    </cfRule>
  </conditionalFormatting>
  <conditionalFormatting sqref="F4:F99 I4:I99 L4:L99">
    <cfRule type="cellIs" dxfId="4" priority="2" operator="between">
      <formula>8.000000001</formula>
      <formula>16</formula>
    </cfRule>
  </conditionalFormatting>
  <conditionalFormatting sqref="F4:F99 I4:I99 L4:L99">
    <cfRule type="cellIs" dxfId="3" priority="3" operator="between">
      <formula>16</formula>
      <formula>25</formula>
    </cfRule>
  </conditionalFormatting>
  <dataValidations count="1">
    <dataValidation type="list" allowBlank="1" showInputMessage="1" showErrorMessage="1" prompt="Risk categories: Technical - Quality - Resources - Benefits - Schedule - Cost - Scope - Safety" sqref="B4:B99" xr:uid="{00000000-0002-0000-0100-000000000000}">
      <formula1>"Technical,Quality,Resources,Benefits,Schedule,Cost,Scope,Safety"</formula1>
    </dataValidation>
  </dataValidations>
  <printOptions horizontalCentered="1" verticalCentered="1" gridLines="1"/>
  <pageMargins left="0.25" right="0.25" top="0.5" bottom="0.5" header="0" footer="0"/>
  <pageSetup paperSize="5" pageOrder="overThenDown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1000"/>
  <sheetViews>
    <sheetView workbookViewId="0"/>
  </sheetViews>
  <sheetFormatPr baseColWidth="10" defaultColWidth="14.5" defaultRowHeight="15" customHeight="1" x14ac:dyDescent="0.15"/>
  <cols>
    <col min="1" max="2" width="14.5" customWidth="1"/>
    <col min="3" max="3" width="29.33203125" customWidth="1"/>
    <col min="4" max="6" width="14.5" customWidth="1"/>
    <col min="7" max="7" width="29.5" customWidth="1"/>
    <col min="10" max="10" width="29.6640625" customWidth="1"/>
    <col min="11" max="11" width="15.1640625" customWidth="1"/>
    <col min="13" max="13" width="29.5" customWidth="1"/>
  </cols>
  <sheetData>
    <row r="1" spans="1:17" ht="15" customHeight="1" x14ac:dyDescent="0.15">
      <c r="A1" s="75" t="s">
        <v>0</v>
      </c>
      <c r="B1" s="76"/>
      <c r="C1" s="76"/>
      <c r="D1" s="76"/>
      <c r="E1" s="76"/>
      <c r="F1" s="77"/>
      <c r="G1" s="1"/>
      <c r="H1" s="1"/>
      <c r="I1" s="1"/>
      <c r="J1" s="2"/>
      <c r="K1" s="2"/>
      <c r="L1" s="2"/>
      <c r="M1" s="2"/>
      <c r="N1" s="2"/>
      <c r="O1" s="2"/>
      <c r="P1" s="2"/>
      <c r="Q1" s="2"/>
    </row>
    <row r="2" spans="1:17" ht="15" customHeight="1" x14ac:dyDescent="0.15">
      <c r="A2" s="72" t="s">
        <v>2</v>
      </c>
      <c r="B2" s="73"/>
      <c r="C2" s="73"/>
      <c r="D2" s="73"/>
      <c r="E2" s="73"/>
      <c r="F2" s="74"/>
      <c r="G2" s="70" t="s">
        <v>3</v>
      </c>
      <c r="H2" s="64"/>
      <c r="I2" s="65"/>
      <c r="J2" s="71" t="s">
        <v>4</v>
      </c>
      <c r="K2" s="64"/>
      <c r="L2" s="64"/>
      <c r="M2" s="64"/>
      <c r="N2" s="64"/>
      <c r="O2" s="64"/>
      <c r="P2" s="64"/>
      <c r="Q2" s="65"/>
    </row>
    <row r="3" spans="1:17" ht="15" customHeight="1" x14ac:dyDescent="0.15">
      <c r="A3" s="8" t="s">
        <v>5</v>
      </c>
      <c r="B3" s="10" t="s">
        <v>6</v>
      </c>
      <c r="C3" s="8" t="s">
        <v>7</v>
      </c>
      <c r="D3" s="8" t="s">
        <v>8</v>
      </c>
      <c r="E3" s="8" t="s">
        <v>9</v>
      </c>
      <c r="F3" s="8" t="s">
        <v>25</v>
      </c>
      <c r="G3" s="13" t="s">
        <v>11</v>
      </c>
      <c r="H3" s="13" t="s">
        <v>12</v>
      </c>
      <c r="I3" s="13" t="s">
        <v>27</v>
      </c>
      <c r="J3" s="16" t="s">
        <v>14</v>
      </c>
      <c r="K3" s="16" t="s">
        <v>15</v>
      </c>
      <c r="L3" s="16" t="s">
        <v>29</v>
      </c>
      <c r="M3" s="16" t="s">
        <v>17</v>
      </c>
      <c r="N3" s="16" t="s">
        <v>18</v>
      </c>
      <c r="O3" s="16" t="s">
        <v>19</v>
      </c>
      <c r="P3" s="16" t="s">
        <v>20</v>
      </c>
      <c r="Q3" s="16" t="s">
        <v>21</v>
      </c>
    </row>
    <row r="4" spans="1:17" ht="75" customHeight="1" x14ac:dyDescent="0.15">
      <c r="A4" s="18" t="s">
        <v>30</v>
      </c>
      <c r="B4" s="9" t="s">
        <v>32</v>
      </c>
      <c r="C4" s="20" t="s">
        <v>33</v>
      </c>
      <c r="D4" s="17">
        <v>3</v>
      </c>
      <c r="E4" s="17">
        <v>3</v>
      </c>
      <c r="F4" s="3">
        <f>IF(OR(D4&lt;1,E4&lt;1)," ",D4*E4)</f>
        <v>9</v>
      </c>
      <c r="G4" s="17" t="s">
        <v>34</v>
      </c>
      <c r="H4" s="17">
        <v>2</v>
      </c>
      <c r="I4" s="25">
        <f>IF(H4&lt;0.0001," ",((E4*(1-(LOOKUP(H4,'Grading Criteria'!$C$19:$G$19,'Grading Criteria'!$C$20:$G$20))))*D4))</f>
        <v>2.25</v>
      </c>
      <c r="J4" s="17" t="s">
        <v>45</v>
      </c>
      <c r="K4" s="17"/>
      <c r="L4" s="28" t="str">
        <f>IF(K4&lt;0.0001," ",((E4*(1-(LOOKUP(K4,'Grading Criteria'!$C$19:$G$19,'Grading Criteria'!$C$20:$G$20))))*D4))</f>
        <v xml:space="preserve"> </v>
      </c>
      <c r="M4" s="30" t="s">
        <v>63</v>
      </c>
      <c r="N4" s="29"/>
      <c r="O4" s="32" t="s">
        <v>66</v>
      </c>
      <c r="P4" s="33">
        <v>43522</v>
      </c>
      <c r="Q4" s="39" t="s">
        <v>72</v>
      </c>
    </row>
    <row r="5" spans="1:17" ht="75" customHeight="1" x14ac:dyDescent="0.15">
      <c r="A5" s="40" t="s">
        <v>84</v>
      </c>
      <c r="B5" s="41" t="s">
        <v>85</v>
      </c>
      <c r="C5" s="15" t="s">
        <v>87</v>
      </c>
      <c r="D5" s="17"/>
      <c r="E5" s="17"/>
      <c r="F5" s="3"/>
      <c r="G5" s="17"/>
      <c r="H5" s="17"/>
      <c r="I5" s="25"/>
      <c r="J5" s="17"/>
      <c r="K5" s="17"/>
      <c r="L5" s="28"/>
      <c r="M5" s="30" t="s">
        <v>88</v>
      </c>
      <c r="N5" s="35"/>
      <c r="O5" s="32"/>
      <c r="P5" s="33">
        <v>43511</v>
      </c>
      <c r="Q5" s="39" t="s">
        <v>72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4">
    <mergeCell ref="G2:I2"/>
    <mergeCell ref="J2:Q2"/>
    <mergeCell ref="A2:F2"/>
    <mergeCell ref="A1:F1"/>
  </mergeCells>
  <conditionalFormatting sqref="F4:F5 I4:I5 L4:L5">
    <cfRule type="cellIs" dxfId="2" priority="1" operator="between">
      <formula>0.000000001</formula>
      <formula>8</formula>
    </cfRule>
  </conditionalFormatting>
  <conditionalFormatting sqref="F4:F5 I4:I5 L4:L5">
    <cfRule type="cellIs" dxfId="1" priority="2" operator="between">
      <formula>8.000000001</formula>
      <formula>16</formula>
    </cfRule>
  </conditionalFormatting>
  <conditionalFormatting sqref="F4:F5 I4:I5 L4:L5">
    <cfRule type="cellIs" dxfId="0" priority="3" operator="between">
      <formula>16</formula>
      <formula>25</formula>
    </cfRule>
  </conditionalFormatting>
  <dataValidations count="1">
    <dataValidation type="list" allowBlank="1" showInputMessage="1" showErrorMessage="1" prompt="Risk categories: Technical - Quality - Resources - Benefits - Schedule - Cost - Scope - Safety" sqref="B4:B5" xr:uid="{00000000-0002-0000-0200-000000000000}">
      <formula1>"Technical,Quality,Resources,Benefits,Schedule,Cost,Scope,Safety"</formula1>
    </dataValidation>
  </dataValidation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1000"/>
  <sheetViews>
    <sheetView showGridLines="0" workbookViewId="0"/>
  </sheetViews>
  <sheetFormatPr baseColWidth="10" defaultColWidth="14.5" defaultRowHeight="15" customHeight="1" x14ac:dyDescent="0.15"/>
  <cols>
    <col min="1" max="1" width="2.33203125" customWidth="1"/>
    <col min="2" max="7" width="34.5" customWidth="1"/>
    <col min="8" max="8" width="2.33203125" customWidth="1"/>
  </cols>
  <sheetData>
    <row r="1" spans="1:8" ht="16" x14ac:dyDescent="0.2">
      <c r="A1" s="11"/>
      <c r="B1" s="11"/>
      <c r="C1" s="12"/>
      <c r="D1" s="11"/>
      <c r="E1" s="12"/>
      <c r="F1" s="11"/>
      <c r="G1" s="12"/>
      <c r="H1" s="11"/>
    </row>
    <row r="2" spans="1:8" ht="16" x14ac:dyDescent="0.2">
      <c r="A2" s="11"/>
      <c r="B2" s="14" t="s">
        <v>26</v>
      </c>
      <c r="C2" s="12"/>
      <c r="D2" s="11"/>
      <c r="E2" s="12"/>
      <c r="F2" s="11"/>
      <c r="G2" s="12"/>
      <c r="H2" s="11"/>
    </row>
    <row r="3" spans="1:8" ht="16" x14ac:dyDescent="0.2">
      <c r="A3" s="11"/>
      <c r="B3" s="11"/>
      <c r="C3" s="12"/>
      <c r="D3" s="11"/>
      <c r="E3" s="12"/>
      <c r="F3" s="11"/>
      <c r="G3" s="12"/>
      <c r="H3" s="11"/>
    </row>
    <row r="4" spans="1:8" ht="16" x14ac:dyDescent="0.2">
      <c r="A4" s="11"/>
      <c r="B4" s="78" t="s">
        <v>28</v>
      </c>
      <c r="C4" s="73"/>
      <c r="D4" s="73"/>
      <c r="E4" s="73"/>
      <c r="F4" s="73"/>
      <c r="G4" s="79"/>
      <c r="H4" s="11"/>
    </row>
    <row r="5" spans="1:8" ht="17" x14ac:dyDescent="0.2">
      <c r="A5" s="11"/>
      <c r="B5" s="21" t="s">
        <v>31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11"/>
    </row>
    <row r="6" spans="1:8" ht="17" x14ac:dyDescent="0.2">
      <c r="A6" s="11"/>
      <c r="B6" s="23" t="s">
        <v>35</v>
      </c>
      <c r="C6" s="24" t="s">
        <v>36</v>
      </c>
      <c r="D6" s="23"/>
      <c r="E6" s="24" t="s">
        <v>37</v>
      </c>
      <c r="F6" s="23"/>
      <c r="G6" s="24" t="s">
        <v>38</v>
      </c>
      <c r="H6" s="11"/>
    </row>
    <row r="7" spans="1:8" ht="34" x14ac:dyDescent="0.2">
      <c r="A7" s="11"/>
      <c r="B7" s="26" t="s">
        <v>39</v>
      </c>
      <c r="C7" s="27" t="s">
        <v>41</v>
      </c>
      <c r="D7" s="27"/>
      <c r="E7" s="27" t="s">
        <v>42</v>
      </c>
      <c r="F7" s="27"/>
      <c r="G7" s="27" t="s">
        <v>43</v>
      </c>
      <c r="H7" s="11"/>
    </row>
    <row r="8" spans="1:8" ht="34" x14ac:dyDescent="0.2">
      <c r="A8" s="11"/>
      <c r="B8" s="26" t="s">
        <v>44</v>
      </c>
      <c r="C8" s="27" t="s">
        <v>46</v>
      </c>
      <c r="D8" s="27"/>
      <c r="E8" s="27" t="s">
        <v>47</v>
      </c>
      <c r="F8" s="27"/>
      <c r="G8" s="27" t="s">
        <v>48</v>
      </c>
      <c r="H8" s="11"/>
    </row>
    <row r="9" spans="1:8" ht="17" x14ac:dyDescent="0.2">
      <c r="A9" s="11"/>
      <c r="B9" s="26" t="s">
        <v>23</v>
      </c>
      <c r="C9" s="27" t="s">
        <v>49</v>
      </c>
      <c r="D9" s="27"/>
      <c r="E9" s="27" t="s">
        <v>50</v>
      </c>
      <c r="F9" s="27"/>
      <c r="G9" s="27" t="s">
        <v>51</v>
      </c>
      <c r="H9" s="11"/>
    </row>
    <row r="10" spans="1:8" ht="17" x14ac:dyDescent="0.2">
      <c r="A10" s="11"/>
      <c r="B10" s="26" t="s">
        <v>52</v>
      </c>
      <c r="C10" s="27" t="s">
        <v>53</v>
      </c>
      <c r="D10" s="27"/>
      <c r="E10" s="27" t="s">
        <v>54</v>
      </c>
      <c r="F10" s="27"/>
      <c r="G10" s="27" t="s">
        <v>55</v>
      </c>
      <c r="H10" s="11"/>
    </row>
    <row r="11" spans="1:8" ht="51" x14ac:dyDescent="0.2">
      <c r="A11" s="11"/>
      <c r="B11" s="26" t="s">
        <v>56</v>
      </c>
      <c r="C11" s="27" t="s">
        <v>57</v>
      </c>
      <c r="D11" s="27"/>
      <c r="E11" s="27" t="s">
        <v>58</v>
      </c>
      <c r="F11" s="27" t="s">
        <v>59</v>
      </c>
      <c r="G11" s="27" t="s">
        <v>60</v>
      </c>
      <c r="H11" s="11"/>
    </row>
    <row r="12" spans="1:8" ht="16" x14ac:dyDescent="0.2">
      <c r="A12" s="11"/>
      <c r="B12" s="11"/>
      <c r="C12" s="12"/>
      <c r="D12" s="11"/>
      <c r="E12" s="12"/>
      <c r="F12" s="11"/>
      <c r="G12" s="12"/>
      <c r="H12" s="11"/>
    </row>
    <row r="13" spans="1:8" ht="16" x14ac:dyDescent="0.2">
      <c r="A13" s="11"/>
      <c r="B13" s="11"/>
      <c r="C13" s="12"/>
      <c r="D13" s="11"/>
      <c r="E13" s="12"/>
      <c r="F13" s="11"/>
      <c r="G13" s="12"/>
      <c r="H13" s="11"/>
    </row>
    <row r="14" spans="1:8" ht="16" x14ac:dyDescent="0.2">
      <c r="A14" s="11"/>
      <c r="B14" s="80" t="s">
        <v>61</v>
      </c>
      <c r="C14" s="73"/>
      <c r="D14" s="73"/>
      <c r="E14" s="73"/>
      <c r="F14" s="73"/>
      <c r="G14" s="79"/>
      <c r="H14" s="11"/>
    </row>
    <row r="15" spans="1:8" ht="17" x14ac:dyDescent="0.2">
      <c r="A15" s="11"/>
      <c r="B15" s="21" t="s">
        <v>64</v>
      </c>
      <c r="C15" s="22">
        <v>1</v>
      </c>
      <c r="D15" s="22">
        <v>2</v>
      </c>
      <c r="E15" s="22">
        <v>3</v>
      </c>
      <c r="F15" s="22">
        <v>4</v>
      </c>
      <c r="G15" s="22">
        <v>5</v>
      </c>
      <c r="H15" s="11"/>
    </row>
    <row r="16" spans="1:8" ht="17" x14ac:dyDescent="0.2">
      <c r="A16" s="11"/>
      <c r="B16" s="26" t="s">
        <v>65</v>
      </c>
      <c r="C16" s="31">
        <v>0</v>
      </c>
      <c r="D16" s="31">
        <v>0.25</v>
      </c>
      <c r="E16" s="31">
        <v>0.5</v>
      </c>
      <c r="F16" s="31">
        <v>0.75</v>
      </c>
      <c r="G16" s="31">
        <v>1</v>
      </c>
      <c r="H16" s="11"/>
    </row>
    <row r="17" spans="1:8" ht="17" x14ac:dyDescent="0.2">
      <c r="A17" s="11"/>
      <c r="B17" s="26" t="s">
        <v>67</v>
      </c>
      <c r="C17" s="27" t="s">
        <v>68</v>
      </c>
      <c r="D17" s="27"/>
      <c r="E17" s="27" t="s">
        <v>69</v>
      </c>
      <c r="F17" s="27"/>
      <c r="G17" s="27" t="s">
        <v>70</v>
      </c>
      <c r="H17" s="11"/>
    </row>
    <row r="18" spans="1:8" ht="16" x14ac:dyDescent="0.2">
      <c r="A18" s="11"/>
      <c r="B18" s="80" t="s">
        <v>71</v>
      </c>
      <c r="C18" s="73"/>
      <c r="D18" s="73"/>
      <c r="E18" s="73"/>
      <c r="F18" s="73"/>
      <c r="G18" s="79"/>
      <c r="H18" s="11"/>
    </row>
    <row r="19" spans="1:8" ht="16" x14ac:dyDescent="0.2">
      <c r="A19" s="11"/>
      <c r="B19" s="34"/>
      <c r="C19" s="22">
        <v>1</v>
      </c>
      <c r="D19" s="22">
        <v>2</v>
      </c>
      <c r="E19" s="22">
        <v>3</v>
      </c>
      <c r="F19" s="22">
        <v>4</v>
      </c>
      <c r="G19" s="22">
        <v>5</v>
      </c>
      <c r="H19" s="11"/>
    </row>
    <row r="20" spans="1:8" ht="34" x14ac:dyDescent="0.2">
      <c r="A20" s="11"/>
      <c r="B20" s="37" t="s">
        <v>73</v>
      </c>
      <c r="C20" s="38">
        <v>0.99</v>
      </c>
      <c r="D20" s="38">
        <v>0.75</v>
      </c>
      <c r="E20" s="38">
        <v>0.5</v>
      </c>
      <c r="F20" s="38">
        <v>0.25</v>
      </c>
      <c r="G20" s="38">
        <v>0.01</v>
      </c>
      <c r="H20" s="11"/>
    </row>
    <row r="21" spans="1:8" ht="15.75" customHeight="1" x14ac:dyDescent="0.2">
      <c r="A21" s="11"/>
      <c r="B21" s="26" t="s">
        <v>67</v>
      </c>
      <c r="C21" s="31" t="s">
        <v>81</v>
      </c>
      <c r="D21" s="31"/>
      <c r="E21" s="31" t="s">
        <v>82</v>
      </c>
      <c r="F21" s="31"/>
      <c r="G21" s="31" t="s">
        <v>83</v>
      </c>
      <c r="H21" s="11"/>
    </row>
    <row r="22" spans="1:8" ht="15.75" customHeight="1" x14ac:dyDescent="0.2">
      <c r="A22" s="11"/>
      <c r="B22" s="11"/>
      <c r="C22" s="12"/>
      <c r="D22" s="11"/>
      <c r="E22" s="12"/>
      <c r="F22" s="11"/>
      <c r="G22" s="12"/>
      <c r="H22" s="11"/>
    </row>
    <row r="23" spans="1:8" ht="15.75" customHeight="1" x14ac:dyDescent="0.15"/>
    <row r="24" spans="1:8" ht="15.75" customHeight="1" x14ac:dyDescent="0.15"/>
    <row r="25" spans="1:8" ht="15.75" customHeight="1" x14ac:dyDescent="0.15"/>
    <row r="26" spans="1:8" ht="15.75" customHeight="1" x14ac:dyDescent="0.15"/>
    <row r="27" spans="1:8" ht="15.75" customHeight="1" x14ac:dyDescent="0.15"/>
    <row r="28" spans="1:8" ht="15.75" customHeight="1" x14ac:dyDescent="0.15"/>
    <row r="29" spans="1:8" ht="15.75" customHeight="1" x14ac:dyDescent="0.15"/>
    <row r="30" spans="1:8" ht="15.75" customHeight="1" x14ac:dyDescent="0.15"/>
    <row r="31" spans="1:8" ht="15.75" customHeight="1" x14ac:dyDescent="0.15"/>
    <row r="32" spans="1:8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4:G4"/>
    <mergeCell ref="B14:G14"/>
    <mergeCell ref="B18:G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X3 Rev 5_19</vt:lpstr>
      <vt:lpstr>Program Risk Log</vt:lpstr>
      <vt:lpstr>Closed risks</vt:lpstr>
      <vt:lpstr>Grading Criteria</vt:lpstr>
      <vt:lpstr>Risk_database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2019-05-25T00:57:54Z</dcterms:modified>
</cp:coreProperties>
</file>